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 tabRatio="500" activeTab="2"/>
  </bookViews>
  <sheets>
    <sheet name="1. Титул" sheetId="18" r:id="rId1"/>
    <sheet name="Титул" sheetId="1" r:id="rId2"/>
    <sheet name="План ЭССиС с сокр" sheetId="2" r:id="rId3"/>
    <sheet name="ПЛАН" sheetId="17" state="hidden" r:id="rId4"/>
    <sheet name="1 курс" sheetId="9" state="hidden" r:id="rId5"/>
    <sheet name="2 курс" sheetId="13" state="hidden" r:id="rId6"/>
    <sheet name="3 курс" sheetId="14" state="hidden" r:id="rId7"/>
    <sheet name="Start" sheetId="3" state="hidden" r:id="rId8"/>
  </sheets>
  <definedNames>
    <definedName name="_xlnm._FilterDatabase" localSheetId="6" hidden="1">'3 курс'!$A$12:$ALZ$40</definedName>
    <definedName name="_xlnm._FilterDatabase" localSheetId="3" hidden="1">ПЛАН!$A$7:$K$79</definedName>
    <definedName name="_xlnm._FilterDatabase" localSheetId="2" hidden="1">'План ЭССиС с сокр'!$A$28:$AMO$89</definedName>
    <definedName name="_xlnm.Print_Area" localSheetId="4">'1 курс'!$A$1:$AU$26</definedName>
    <definedName name="_xlnm.Print_Area" localSheetId="5">'2 курс'!$A$1:$AU$28</definedName>
    <definedName name="_xlnm.Print_Area" localSheetId="6">'3 курс'!$A$1:$AU$30</definedName>
    <definedName name="_xlnm.Print_Area" localSheetId="3">ПЛАН!$A$3:$K$79</definedName>
    <definedName name="_xlnm.Print_Area" localSheetId="2">'План ЭССиС с сокр'!$A$1:$Z$97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F11"/>
  <c r="I42" l="1"/>
  <c r="G44"/>
  <c r="H44"/>
  <c r="K44"/>
  <c r="L44"/>
  <c r="M44"/>
  <c r="N44"/>
  <c r="O44"/>
  <c r="P44"/>
  <c r="Q44"/>
  <c r="R44"/>
  <c r="S44"/>
  <c r="T44"/>
  <c r="U44"/>
  <c r="V44"/>
  <c r="W44"/>
  <c r="X44"/>
  <c r="Y44"/>
  <c r="G47"/>
  <c r="H47"/>
  <c r="K47"/>
  <c r="L47"/>
  <c r="M47"/>
  <c r="N47"/>
  <c r="O47"/>
  <c r="P47"/>
  <c r="Q47"/>
  <c r="R47"/>
  <c r="S47"/>
  <c r="T47"/>
  <c r="U47"/>
  <c r="V47"/>
  <c r="W47"/>
  <c r="X47"/>
  <c r="Y47"/>
  <c r="G53"/>
  <c r="H53"/>
  <c r="K53"/>
  <c r="L53"/>
  <c r="O53"/>
  <c r="S53"/>
  <c r="T53"/>
  <c r="U53"/>
  <c r="V53"/>
  <c r="W53"/>
  <c r="X53"/>
  <c r="Y53"/>
  <c r="G58"/>
  <c r="H58"/>
  <c r="K58"/>
  <c r="L58"/>
  <c r="O58"/>
  <c r="Q58"/>
  <c r="S58"/>
  <c r="T58"/>
  <c r="U58"/>
  <c r="V58"/>
  <c r="W58"/>
  <c r="X58"/>
  <c r="Y58"/>
  <c r="G63"/>
  <c r="H63"/>
  <c r="K63"/>
  <c r="L63"/>
  <c r="O63"/>
  <c r="Q63"/>
  <c r="S63"/>
  <c r="T63"/>
  <c r="U63"/>
  <c r="V63"/>
  <c r="W63"/>
  <c r="X63"/>
  <c r="Y63"/>
  <c r="G76" l="1"/>
  <c r="H76"/>
  <c r="J76"/>
  <c r="K76"/>
  <c r="L76"/>
  <c r="O76"/>
  <c r="S76"/>
  <c r="T76"/>
  <c r="U76"/>
  <c r="V76"/>
  <c r="W76"/>
  <c r="X76"/>
  <c r="Y76"/>
  <c r="G72"/>
  <c r="H72"/>
  <c r="K72"/>
  <c r="L72"/>
  <c r="O72"/>
  <c r="Q72"/>
  <c r="S72"/>
  <c r="T72"/>
  <c r="U72"/>
  <c r="V72"/>
  <c r="W72"/>
  <c r="X72"/>
  <c r="Y72"/>
  <c r="G68"/>
  <c r="H68"/>
  <c r="K68"/>
  <c r="L68"/>
  <c r="O68"/>
  <c r="Q68"/>
  <c r="S68"/>
  <c r="T68"/>
  <c r="U68"/>
  <c r="V68"/>
  <c r="W68"/>
  <c r="X68"/>
  <c r="Y68"/>
  <c r="Z47"/>
  <c r="AA47"/>
  <c r="G41"/>
  <c r="H41"/>
  <c r="K41"/>
  <c r="L41"/>
  <c r="M41"/>
  <c r="N41"/>
  <c r="O41"/>
  <c r="P41"/>
  <c r="Q41"/>
  <c r="R41"/>
  <c r="S41"/>
  <c r="T41"/>
  <c r="U41"/>
  <c r="V41"/>
  <c r="W41"/>
  <c r="X41"/>
  <c r="Y41"/>
  <c r="G38"/>
  <c r="H38"/>
  <c r="K38"/>
  <c r="L38"/>
  <c r="L37" s="1"/>
  <c r="M38"/>
  <c r="M37" s="1"/>
  <c r="N38"/>
  <c r="N37" s="1"/>
  <c r="O38"/>
  <c r="O37" s="1"/>
  <c r="P38"/>
  <c r="P37" s="1"/>
  <c r="Q38"/>
  <c r="Q37" s="1"/>
  <c r="R38"/>
  <c r="R37" s="1"/>
  <c r="S38"/>
  <c r="T38"/>
  <c r="U38"/>
  <c r="V38"/>
  <c r="W38"/>
  <c r="X38"/>
  <c r="X37" s="1"/>
  <c r="Y38"/>
  <c r="Y37" s="1"/>
  <c r="G34"/>
  <c r="H34"/>
  <c r="K34"/>
  <c r="L34"/>
  <c r="M34"/>
  <c r="N34"/>
  <c r="O34"/>
  <c r="P34"/>
  <c r="Q34"/>
  <c r="R34"/>
  <c r="S34"/>
  <c r="T34"/>
  <c r="U34"/>
  <c r="V34"/>
  <c r="W34"/>
  <c r="X34"/>
  <c r="Y34"/>
  <c r="G28"/>
  <c r="H28"/>
  <c r="K28"/>
  <c r="L28"/>
  <c r="M28"/>
  <c r="N28"/>
  <c r="O28"/>
  <c r="P28"/>
  <c r="Q28"/>
  <c r="R28"/>
  <c r="S28"/>
  <c r="T28"/>
  <c r="U28"/>
  <c r="V28"/>
  <c r="W28"/>
  <c r="X28"/>
  <c r="Y28"/>
  <c r="W37" l="1"/>
  <c r="V37"/>
  <c r="H37"/>
  <c r="K37"/>
  <c r="U37"/>
  <c r="T37"/>
  <c r="G37"/>
  <c r="S37"/>
  <c r="Q10" l="1"/>
  <c r="R10"/>
  <c r="G81"/>
  <c r="G80" s="1"/>
  <c r="H81"/>
  <c r="H80" s="1"/>
  <c r="K81"/>
  <c r="K80" s="1"/>
  <c r="L81"/>
  <c r="L80" s="1"/>
  <c r="M81"/>
  <c r="M80" s="1"/>
  <c r="N81"/>
  <c r="N80" s="1"/>
  <c r="O81"/>
  <c r="O80" s="1"/>
  <c r="P81"/>
  <c r="P80" s="1"/>
  <c r="P10" s="1"/>
  <c r="Q81"/>
  <c r="Q80" s="1"/>
  <c r="R81"/>
  <c r="R80" s="1"/>
  <c r="S81"/>
  <c r="S80" s="1"/>
  <c r="S10" s="1"/>
  <c r="T81"/>
  <c r="T80" s="1"/>
  <c r="T10" s="1"/>
  <c r="U81"/>
  <c r="U80" s="1"/>
  <c r="U10" s="1"/>
  <c r="V81"/>
  <c r="V80" s="1"/>
  <c r="W81"/>
  <c r="W80" s="1"/>
  <c r="X81"/>
  <c r="X80" s="1"/>
  <c r="Y81"/>
  <c r="Y80" s="1"/>
  <c r="Z81"/>
  <c r="AA81"/>
  <c r="Z63"/>
  <c r="AA63"/>
  <c r="Z53"/>
  <c r="AA53"/>
  <c r="Z41"/>
  <c r="AA41"/>
  <c r="V10" l="1"/>
  <c r="W20"/>
  <c r="W10" s="1"/>
  <c r="X20"/>
  <c r="Y20"/>
  <c r="X24"/>
  <c r="Y24"/>
  <c r="Y10" l="1"/>
  <c r="X10"/>
  <c r="F33"/>
  <c r="I33" s="1"/>
  <c r="J33" s="1"/>
  <c r="AV25" i="13" l="1"/>
  <c r="AW25"/>
  <c r="AU25" l="1"/>
  <c r="AW14" i="14" l="1"/>
  <c r="AV14"/>
  <c r="AW13"/>
  <c r="AV13"/>
  <c r="AW37" i="13"/>
  <c r="AV37"/>
  <c r="AW36"/>
  <c r="AV36"/>
  <c r="AW26" i="14"/>
  <c r="AV26"/>
  <c r="AW25"/>
  <c r="AV25"/>
  <c r="AW24"/>
  <c r="AV24"/>
  <c r="AU24" s="1"/>
  <c r="AW23"/>
  <c r="AV23"/>
  <c r="AW22"/>
  <c r="AV22"/>
  <c r="AW21"/>
  <c r="AV21"/>
  <c r="AW20"/>
  <c r="AV20"/>
  <c r="AW33" i="13"/>
  <c r="AV33"/>
  <c r="AW32"/>
  <c r="AV32"/>
  <c r="I30" i="17"/>
  <c r="H30"/>
  <c r="J78"/>
  <c r="F47"/>
  <c r="C57"/>
  <c r="X91" i="2"/>
  <c r="X92"/>
  <c r="AU37" i="13" l="1"/>
  <c r="AU26" i="14"/>
  <c r="AU20"/>
  <c r="AU13"/>
  <c r="AU14"/>
  <c r="AU21"/>
  <c r="AU23"/>
  <c r="AU25"/>
  <c r="AU36" i="13"/>
  <c r="AU32"/>
  <c r="AU22" i="14"/>
  <c r="AU33" i="13"/>
  <c r="F74" i="2"/>
  <c r="W92"/>
  <c r="BG11" i="1" s="1"/>
  <c r="W91" i="2"/>
  <c r="E58" i="17" l="1"/>
  <c r="C40"/>
  <c r="E39"/>
  <c r="C37"/>
  <c r="F37"/>
  <c r="F74"/>
  <c r="F66"/>
  <c r="F62"/>
  <c r="F52"/>
  <c r="F40"/>
  <c r="F34"/>
  <c r="F31"/>
  <c r="C7"/>
  <c r="C74"/>
  <c r="C70"/>
  <c r="C66"/>
  <c r="C62"/>
  <c r="C52"/>
  <c r="C47"/>
  <c r="C34"/>
  <c r="C31"/>
  <c r="C27"/>
  <c r="C21"/>
  <c r="C30" l="1"/>
  <c r="C6" s="1"/>
  <c r="F30"/>
  <c r="E76"/>
  <c r="E75"/>
  <c r="E73"/>
  <c r="E72"/>
  <c r="E71"/>
  <c r="E69"/>
  <c r="E68"/>
  <c r="E67"/>
  <c r="E65"/>
  <c r="E64"/>
  <c r="E63"/>
  <c r="E61"/>
  <c r="E60"/>
  <c r="E59"/>
  <c r="E57"/>
  <c r="E56"/>
  <c r="E55"/>
  <c r="E54"/>
  <c r="E53"/>
  <c r="E51"/>
  <c r="E50"/>
  <c r="E49"/>
  <c r="E48"/>
  <c r="E46"/>
  <c r="E45"/>
  <c r="E43"/>
  <c r="E42"/>
  <c r="E41"/>
  <c r="E38"/>
  <c r="E37" s="1"/>
  <c r="E36"/>
  <c r="E35"/>
  <c r="E33"/>
  <c r="E32"/>
  <c r="E29"/>
  <c r="E28"/>
  <c r="E27"/>
  <c r="E26"/>
  <c r="E25"/>
  <c r="E24"/>
  <c r="E23"/>
  <c r="E22"/>
  <c r="AW15" i="14"/>
  <c r="AW16"/>
  <c r="AW17"/>
  <c r="AW18"/>
  <c r="AW27"/>
  <c r="AW28"/>
  <c r="AW30"/>
  <c r="AW31"/>
  <c r="AW32"/>
  <c r="AW34"/>
  <c r="AW35"/>
  <c r="AW36"/>
  <c r="AW37"/>
  <c r="AW38"/>
  <c r="AW39"/>
  <c r="AW40"/>
  <c r="AV18"/>
  <c r="AV27"/>
  <c r="AV28"/>
  <c r="AV30"/>
  <c r="AV31"/>
  <c r="AV32"/>
  <c r="AV34"/>
  <c r="AV35"/>
  <c r="AV36"/>
  <c r="AV37"/>
  <c r="AV38"/>
  <c r="AV39"/>
  <c r="AV40"/>
  <c r="AV15" i="13"/>
  <c r="AW15"/>
  <c r="AW35"/>
  <c r="AV35"/>
  <c r="AW34"/>
  <c r="AV34"/>
  <c r="AW31"/>
  <c r="AV31"/>
  <c r="AC30" i="2"/>
  <c r="AC31"/>
  <c r="AC32"/>
  <c r="AC33"/>
  <c r="AC34"/>
  <c r="AC35"/>
  <c r="AC36"/>
  <c r="AC39"/>
  <c r="AC40"/>
  <c r="AC42"/>
  <c r="AC43"/>
  <c r="AC45"/>
  <c r="AC46"/>
  <c r="AC48"/>
  <c r="AC49"/>
  <c r="AC50"/>
  <c r="AC51"/>
  <c r="AC52"/>
  <c r="AC54"/>
  <c r="AC55"/>
  <c r="AC56"/>
  <c r="AC57"/>
  <c r="AC59"/>
  <c r="AC60"/>
  <c r="AC61"/>
  <c r="AC62"/>
  <c r="AC64"/>
  <c r="AC65"/>
  <c r="AC66"/>
  <c r="AC67"/>
  <c r="AC69"/>
  <c r="AC70"/>
  <c r="AC71"/>
  <c r="AC73"/>
  <c r="AC74"/>
  <c r="AC75"/>
  <c r="AC77"/>
  <c r="AC78"/>
  <c r="AC79"/>
  <c r="AC82"/>
  <c r="AC83"/>
  <c r="AC84"/>
  <c r="AC29"/>
  <c r="AB30"/>
  <c r="AB31"/>
  <c r="AB32"/>
  <c r="AB33"/>
  <c r="AB35"/>
  <c r="AB36"/>
  <c r="AB39"/>
  <c r="AB40"/>
  <c r="AB42"/>
  <c r="AB43"/>
  <c r="AB45"/>
  <c r="AB46"/>
  <c r="AB48"/>
  <c r="AB49"/>
  <c r="AB50"/>
  <c r="AB51"/>
  <c r="AB52"/>
  <c r="AB54"/>
  <c r="AB55"/>
  <c r="AB56"/>
  <c r="AB57"/>
  <c r="AB59"/>
  <c r="AB60"/>
  <c r="AB61"/>
  <c r="AB62"/>
  <c r="AB64"/>
  <c r="AB65"/>
  <c r="AB66"/>
  <c r="AB67"/>
  <c r="AB69"/>
  <c r="AB70"/>
  <c r="AB71"/>
  <c r="AB73"/>
  <c r="AB74"/>
  <c r="AB75"/>
  <c r="AB77"/>
  <c r="AB78"/>
  <c r="AB79"/>
  <c r="AB82"/>
  <c r="AB83"/>
  <c r="AB84"/>
  <c r="AB29"/>
  <c r="AC47" l="1"/>
  <c r="AB47"/>
  <c r="AB41"/>
  <c r="AC81"/>
  <c r="AC41"/>
  <c r="AB81"/>
  <c r="AC63"/>
  <c r="AB53"/>
  <c r="AB63"/>
  <c r="AC53"/>
  <c r="E70" i="17"/>
  <c r="E40"/>
  <c r="E47"/>
  <c r="AU37" i="14"/>
  <c r="E74" i="17"/>
  <c r="E52"/>
  <c r="E66"/>
  <c r="E62"/>
  <c r="E34"/>
  <c r="E31"/>
  <c r="AU28" i="14"/>
  <c r="AU40"/>
  <c r="AU38"/>
  <c r="AU36"/>
  <c r="AU34"/>
  <c r="AU31"/>
  <c r="AU39"/>
  <c r="AU27"/>
  <c r="AU35"/>
  <c r="AU32"/>
  <c r="AU30"/>
  <c r="AU18"/>
  <c r="AU35" i="13"/>
  <c r="AU31"/>
  <c r="AU34"/>
  <c r="AU15"/>
  <c r="BF11" i="1"/>
  <c r="F83" i="2"/>
  <c r="I83" s="1"/>
  <c r="F82"/>
  <c r="F79"/>
  <c r="F78"/>
  <c r="F77"/>
  <c r="F75"/>
  <c r="F73"/>
  <c r="F71"/>
  <c r="F70"/>
  <c r="F69"/>
  <c r="F67"/>
  <c r="F66"/>
  <c r="F65"/>
  <c r="I64"/>
  <c r="F61"/>
  <c r="F60"/>
  <c r="I60" s="1"/>
  <c r="J60" s="1"/>
  <c r="F59"/>
  <c r="F57"/>
  <c r="F56"/>
  <c r="F55"/>
  <c r="I55" s="1"/>
  <c r="J55" s="1"/>
  <c r="F54"/>
  <c r="F52"/>
  <c r="I52" s="1"/>
  <c r="F51"/>
  <c r="I51" s="1"/>
  <c r="F50"/>
  <c r="I50" s="1"/>
  <c r="F49"/>
  <c r="I49" s="1"/>
  <c r="F48"/>
  <c r="F46"/>
  <c r="I46" s="1"/>
  <c r="F45"/>
  <c r="F43"/>
  <c r="F40"/>
  <c r="I40" s="1"/>
  <c r="F39"/>
  <c r="I39" s="1"/>
  <c r="I38" s="1"/>
  <c r="I47" l="1"/>
  <c r="I45"/>
  <c r="I44" s="1"/>
  <c r="F44"/>
  <c r="F53"/>
  <c r="I82"/>
  <c r="I81" s="1"/>
  <c r="I80" s="1"/>
  <c r="F81"/>
  <c r="F80" s="1"/>
  <c r="I73"/>
  <c r="F72"/>
  <c r="I59"/>
  <c r="F58"/>
  <c r="I77"/>
  <c r="F76"/>
  <c r="J64"/>
  <c r="J63" s="1"/>
  <c r="I65"/>
  <c r="F63"/>
  <c r="F47"/>
  <c r="I43"/>
  <c r="I41" s="1"/>
  <c r="F41"/>
  <c r="I69"/>
  <c r="F68"/>
  <c r="I48"/>
  <c r="I54"/>
  <c r="BL11" i="1"/>
  <c r="E30" i="17"/>
  <c r="I37" i="2" l="1"/>
  <c r="J59"/>
  <c r="J58" s="1"/>
  <c r="J54"/>
  <c r="J53" s="1"/>
  <c r="J48"/>
  <c r="E21" i="17"/>
  <c r="G66"/>
  <c r="G52"/>
  <c r="G47"/>
  <c r="F21"/>
  <c r="F16"/>
  <c r="E16"/>
  <c r="F7" l="1"/>
  <c r="E7"/>
  <c r="AW30" i="13"/>
  <c r="AV30"/>
  <c r="AW29"/>
  <c r="AV29"/>
  <c r="AV17" i="14"/>
  <c r="AV16"/>
  <c r="AV15"/>
  <c r="AW28" i="13"/>
  <c r="AA76" i="2"/>
  <c r="Z76"/>
  <c r="AA72"/>
  <c r="Z72"/>
  <c r="AA68"/>
  <c r="Z68"/>
  <c r="AA58"/>
  <c r="Z58"/>
  <c r="AA44"/>
  <c r="Z44"/>
  <c r="AA38"/>
  <c r="Z38"/>
  <c r="AB34"/>
  <c r="AV28" i="13"/>
  <c r="AW27"/>
  <c r="AV27"/>
  <c r="AW26"/>
  <c r="AV26"/>
  <c r="AW24"/>
  <c r="AV24"/>
  <c r="AW23"/>
  <c r="AV23"/>
  <c r="AW22"/>
  <c r="AV22"/>
  <c r="AW21"/>
  <c r="AV21"/>
  <c r="AW20"/>
  <c r="AV20"/>
  <c r="AW19"/>
  <c r="AV19"/>
  <c r="AW18"/>
  <c r="AV18"/>
  <c r="AW17"/>
  <c r="AV17"/>
  <c r="AW16"/>
  <c r="AV16"/>
  <c r="AV14" i="9"/>
  <c r="AW14"/>
  <c r="AV15"/>
  <c r="AW15"/>
  <c r="AV16"/>
  <c r="AW16"/>
  <c r="AV17"/>
  <c r="AW17"/>
  <c r="AV18"/>
  <c r="AW18"/>
  <c r="AV19"/>
  <c r="AW19"/>
  <c r="AV21"/>
  <c r="AW21"/>
  <c r="AV22"/>
  <c r="AW22"/>
  <c r="AV24"/>
  <c r="AW24"/>
  <c r="AV25"/>
  <c r="AW25"/>
  <c r="AV26"/>
  <c r="AW26"/>
  <c r="AW13"/>
  <c r="AV13"/>
  <c r="AU28" i="13" l="1"/>
  <c r="AB38" i="2"/>
  <c r="AB44"/>
  <c r="AC58"/>
  <c r="AC68"/>
  <c r="AB72"/>
  <c r="AC76"/>
  <c r="AU20" i="13"/>
  <c r="AU21"/>
  <c r="AU30"/>
  <c r="AU23"/>
  <c r="AU24"/>
  <c r="AU17"/>
  <c r="AU19"/>
  <c r="AU29"/>
  <c r="AU16"/>
  <c r="AU27"/>
  <c r="AC38" i="2"/>
  <c r="AC44"/>
  <c r="O10" s="1"/>
  <c r="AB58"/>
  <c r="AB68"/>
  <c r="AC72"/>
  <c r="AB76"/>
  <c r="J42"/>
  <c r="AA37"/>
  <c r="Z37"/>
  <c r="AU18" i="13"/>
  <c r="AU16" i="14"/>
  <c r="AU17"/>
  <c r="AU15"/>
  <c r="AU26" i="13"/>
  <c r="AU24" i="9"/>
  <c r="AU13"/>
  <c r="AU22"/>
  <c r="AU22" i="13"/>
  <c r="AU26" i="9"/>
  <c r="AU25"/>
  <c r="AU21"/>
  <c r="AU19"/>
  <c r="AU18"/>
  <c r="AU15"/>
  <c r="AU17"/>
  <c r="AU16"/>
  <c r="AU14"/>
  <c r="L10" i="2" l="1"/>
  <c r="K10"/>
  <c r="H10"/>
  <c r="G10"/>
  <c r="AB37"/>
  <c r="AC37"/>
  <c r="AA95"/>
  <c r="Z95"/>
  <c r="J46" l="1"/>
  <c r="Z92" l="1"/>
  <c r="J82" l="1"/>
  <c r="I89"/>
  <c r="J83" l="1"/>
  <c r="J81" s="1"/>
  <c r="J80" s="1"/>
  <c r="BJ13" i="1"/>
  <c r="BL10"/>
  <c r="I75" i="2" l="1"/>
  <c r="I74"/>
  <c r="I71"/>
  <c r="I70"/>
  <c r="I67"/>
  <c r="I66"/>
  <c r="I63" s="1"/>
  <c r="I62"/>
  <c r="I61"/>
  <c r="I57"/>
  <c r="I56"/>
  <c r="I53" s="1"/>
  <c r="F38"/>
  <c r="F37" s="1"/>
  <c r="F36"/>
  <c r="I36" s="1"/>
  <c r="F35"/>
  <c r="I35" s="1"/>
  <c r="F30"/>
  <c r="I30" s="1"/>
  <c r="F29"/>
  <c r="I68" l="1"/>
  <c r="I58"/>
  <c r="I72"/>
  <c r="I34"/>
  <c r="I29"/>
  <c r="F28"/>
  <c r="F34"/>
  <c r="F10" s="1"/>
  <c r="J29" l="1"/>
  <c r="I28"/>
  <c r="J40"/>
  <c r="J28" l="1"/>
  <c r="J69"/>
  <c r="J68" s="1"/>
  <c r="AA92"/>
  <c r="AA91"/>
  <c r="Z91"/>
  <c r="J52"/>
  <c r="J30"/>
  <c r="J36"/>
  <c r="J34" s="1"/>
  <c r="J73" l="1"/>
  <c r="J72" s="1"/>
  <c r="J49"/>
  <c r="J43"/>
  <c r="J41" s="1"/>
  <c r="J51"/>
  <c r="J50"/>
  <c r="J47" s="1"/>
  <c r="J39"/>
  <c r="J38" s="1"/>
  <c r="J37" l="1"/>
  <c r="J10" s="1"/>
  <c r="J45"/>
  <c r="J44" s="1"/>
  <c r="J87" l="1"/>
  <c r="J88"/>
  <c r="N79" l="1"/>
  <c r="N76" s="1"/>
  <c r="M78"/>
  <c r="M76" s="1"/>
  <c r="N75"/>
  <c r="N72" s="1"/>
  <c r="M74"/>
  <c r="M72" s="1"/>
  <c r="N71"/>
  <c r="N68" s="1"/>
  <c r="M70"/>
  <c r="M68" s="1"/>
  <c r="N67"/>
  <c r="N63" s="1"/>
  <c r="M66"/>
  <c r="M63" s="1"/>
  <c r="N62"/>
  <c r="N58" s="1"/>
  <c r="M61"/>
  <c r="M58" s="1"/>
  <c r="N57"/>
  <c r="N53" s="1"/>
  <c r="N10" s="1"/>
  <c r="M56"/>
  <c r="AA28"/>
  <c r="AA10" s="1"/>
  <c r="Z28"/>
  <c r="Z10" s="1"/>
  <c r="BK13" i="1"/>
  <c r="BI13"/>
  <c r="BH13"/>
  <c r="BG13"/>
  <c r="BF13"/>
  <c r="M53" i="2" l="1"/>
  <c r="M10" s="1"/>
  <c r="I79"/>
  <c r="I78"/>
  <c r="I76" s="1"/>
  <c r="I10" s="1"/>
  <c r="BE13" i="1" l="1"/>
  <c r="BE14" s="1"/>
</calcChain>
</file>

<file path=xl/sharedStrings.xml><?xml version="1.0" encoding="utf-8"?>
<sst xmlns="http://schemas.openxmlformats.org/spreadsheetml/2006/main" count="1093" uniqueCount="319">
  <si>
    <t>СОГЛАСОВАНО</t>
  </si>
  <si>
    <t>УТВЕРЖДАЮ</t>
  </si>
  <si>
    <t>1. Календарный  график учебного процесса</t>
  </si>
  <si>
    <t>2. Сводные данные по бюджету времени (в неделях и часах)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</si>
  <si>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</si>
  <si>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</si>
  <si>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</si>
  <si>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</si>
  <si>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</si>
  <si>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</si>
  <si>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</si>
  <si>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</si>
  <si>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</si>
  <si>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</si>
  <si>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</si>
  <si>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</si>
  <si>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</si>
  <si>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</si>
  <si>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</si>
  <si>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</si>
  <si>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</si>
  <si>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</si>
  <si>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</si>
  <si>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</si>
  <si>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</si>
  <si>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</si>
  <si>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нед)</t>
  </si>
  <si>
    <t>Обучение по дисциплинаам и междисциплинарным курсам (в часах)</t>
  </si>
  <si>
    <t>Учебная практика</t>
  </si>
  <si>
    <t>Производственная практика (преддипломная)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</si>
  <si>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</si>
  <si>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</si>
  <si>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</si>
  <si>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Всего</t>
  </si>
  <si>
    <t>=</t>
  </si>
  <si>
    <t>::</t>
  </si>
  <si>
    <t>X</t>
  </si>
  <si>
    <t>III</t>
  </si>
  <si>
    <t>*</t>
  </si>
  <si>
    <t>Итого:</t>
  </si>
  <si>
    <t>Всего:</t>
  </si>
  <si>
    <t>Обозначения: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</si>
  <si>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</si>
  <si>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</si>
  <si>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</si>
  <si>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Промежуточная аттестация</t>
  </si>
  <si>
    <t>Государственная итоговая аттестация</t>
  </si>
  <si>
    <t>Подготовка к государственной итоговой аттестации</t>
  </si>
  <si>
    <t>х</t>
  </si>
  <si>
    <t>:  :</t>
  </si>
  <si>
    <t>∆</t>
  </si>
  <si>
    <t>═</t>
  </si>
  <si>
    <t>Индекс</t>
  </si>
  <si>
    <t>контрольная работа</t>
  </si>
  <si>
    <t>Объем образовательной программы в академических часах,      в том числе</t>
  </si>
  <si>
    <t>Распределение часов по курсам и семестрам (час. в семестр)</t>
  </si>
  <si>
    <t>Учебные занятия</t>
  </si>
  <si>
    <t>Практика</t>
  </si>
  <si>
    <t>Учебная</t>
  </si>
  <si>
    <t>Производственная</t>
  </si>
  <si>
    <t>Производственная (преддипломная)</t>
  </si>
  <si>
    <t>1 курс</t>
  </si>
  <si>
    <t>2 курс</t>
  </si>
  <si>
    <t>3 курс</t>
  </si>
  <si>
    <t>4 курс</t>
  </si>
  <si>
    <t xml:space="preserve">экзамен </t>
  </si>
  <si>
    <t>1     семестр 17/0   недель</t>
  </si>
  <si>
    <t>2        семестр   22/0    недель</t>
  </si>
  <si>
    <t>3       семестр  17/0  недель</t>
  </si>
  <si>
    <t>Обязательная часть циклов ППССЗ</t>
  </si>
  <si>
    <t>Общеобразовательный учебный цикл</t>
  </si>
  <si>
    <t>Русский язык</t>
  </si>
  <si>
    <t>Литература</t>
  </si>
  <si>
    <t>Иностранный язык</t>
  </si>
  <si>
    <t>Физическая культура</t>
  </si>
  <si>
    <t>Основы безопасности жизнедеятельности</t>
  </si>
  <si>
    <t>ОГСЭ</t>
  </si>
  <si>
    <t>Общий гуманитарный и социально-экономический цикл</t>
  </si>
  <si>
    <t>ОГСЭ.01</t>
  </si>
  <si>
    <t>ОГСЭ.02</t>
  </si>
  <si>
    <t>История</t>
  </si>
  <si>
    <t>ОГСЭ.03</t>
  </si>
  <si>
    <t>ОГСЭ.04</t>
  </si>
  <si>
    <t>ОГСЭ.05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</si>
  <si>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</si>
  <si>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</si>
  <si>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</si>
  <si>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</si>
  <si>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</si>
  <si>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Экологические основы природопользования</t>
  </si>
  <si>
    <t>Инженерная графика</t>
  </si>
  <si>
    <t>Электротехника и электроника</t>
  </si>
  <si>
    <t>Метрология,стандартизация и сертификация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</si>
  <si>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</si>
  <si>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</si>
  <si>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</si>
  <si>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</si>
  <si>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</si>
  <si>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</si>
  <si>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</si>
  <si>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Правовые основы профессиональной деятельности</t>
  </si>
  <si>
    <t>Охрана труда</t>
  </si>
  <si>
    <t>Безопасность жизнедеятельности</t>
  </si>
  <si>
    <t>ПМ.01</t>
  </si>
  <si>
    <t>Обслуживание электрооборудования электрических станций,сетей и систем</t>
  </si>
  <si>
    <t>МДК.01.01</t>
  </si>
  <si>
    <t>Техническое обслуживание электрооборудования электрических станций, сетей и систем</t>
  </si>
  <si>
    <t>МДК.01.02</t>
  </si>
  <si>
    <t>Наладка электрооборудования электрических станций, сетей и систем</t>
  </si>
  <si>
    <t>ПМ.02</t>
  </si>
  <si>
    <t>МДК.02.01</t>
  </si>
  <si>
    <t>Техническая эксплуатация электрооборудования электрических станций, сетей и систем</t>
  </si>
  <si>
    <t>МДК.02.02</t>
  </si>
  <si>
    <t>Релейная защита электрооборудования электрических станций, сетей и систем</t>
  </si>
  <si>
    <t>ПМ.03</t>
  </si>
  <si>
    <t>Контроль и управление технологическими процессами</t>
  </si>
  <si>
    <t>МДК.03.01</t>
  </si>
  <si>
    <t>Автоматизированные системы управления в электроэнергосистемах</t>
  </si>
  <si>
    <t>МДК.03.02</t>
  </si>
  <si>
    <t>Учет и реализация электрической энергии</t>
  </si>
  <si>
    <t>ПМ.04</t>
  </si>
  <si>
    <t>Диагностика состояния электрооборудования электрических станций, сетей и систем</t>
  </si>
  <si>
    <t>МДК.04.01</t>
  </si>
  <si>
    <t>Техническая диагностика и ремонт электрооборудования</t>
  </si>
  <si>
    <t>ПМ.05</t>
  </si>
  <si>
    <t>МДК.05.01</t>
  </si>
  <si>
    <t>Основы управления персоналом производственного подразделения</t>
  </si>
  <si>
    <t>ПМ.06</t>
  </si>
  <si>
    <t>ПДП.</t>
  </si>
  <si>
    <t>Производственная (преддипломная) практика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</si>
  <si>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</si>
  <si>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</si>
  <si>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</si>
  <si>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</si>
  <si>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</si>
  <si>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Дисциплин и МДК</t>
  </si>
  <si>
    <t>Производственная (по профилю специальности) практика</t>
  </si>
  <si>
    <t xml:space="preserve">Экзамены </t>
  </si>
  <si>
    <t xml:space="preserve">Диффер. зачеты </t>
  </si>
  <si>
    <t xml:space="preserve">Контрольные работы </t>
  </si>
  <si>
    <t xml:space="preserve">Курсовые работы </t>
  </si>
  <si>
    <t>ПА</t>
  </si>
  <si>
    <t>4/24</t>
  </si>
  <si>
    <t>Основы философии</t>
  </si>
  <si>
    <t>Формы промежуточной аттестации (семестр)</t>
  </si>
  <si>
    <t>2 семестр</t>
  </si>
  <si>
    <t>Астрономия</t>
  </si>
  <si>
    <t>12/17</t>
  </si>
  <si>
    <t>Самостоятельная работа</t>
  </si>
  <si>
    <t>в.т. Консультаций, час</t>
  </si>
  <si>
    <t>в.т.ч. Экзамены, час</t>
  </si>
  <si>
    <t>Иностранный язык в профессиональной деятельности</t>
  </si>
  <si>
    <t>Организация и управление производственным подразделением</t>
  </si>
  <si>
    <t>8      семестр  8/5  недель</t>
  </si>
  <si>
    <t>Э компл 6</t>
  </si>
  <si>
    <t>7      семестр  11/5   недель</t>
  </si>
  <si>
    <t>Консультации (групповые)</t>
  </si>
  <si>
    <t>1 семестр</t>
  </si>
  <si>
    <t xml:space="preserve">История 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</si>
  <si>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</si>
  <si>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</si>
  <si>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</si>
  <si>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</si>
  <si>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</si>
  <si>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</si>
  <si>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</si>
  <si>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</si>
  <si>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</si>
  <si>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</si>
  <si>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УП.06</t>
  </si>
  <si>
    <t>ПП.06</t>
  </si>
  <si>
    <t>Производственная практика (по профилю специальности)</t>
  </si>
  <si>
    <t>ГИА</t>
  </si>
  <si>
    <t>Математика (в т.ч. Индивидуальный проект)</t>
  </si>
  <si>
    <t>По выбору из обязательных предметных областей</t>
  </si>
  <si>
    <t>Информатика</t>
  </si>
  <si>
    <t>Родной язык</t>
  </si>
  <si>
    <t>Физика (в т.ч. Индивидуальный проект)</t>
  </si>
  <si>
    <t>Психология общения</t>
  </si>
  <si>
    <t>Выполнение работ по одной или нескольким профессиям рабочих, должностям служащих</t>
  </si>
  <si>
    <t>МДК.06.01</t>
  </si>
  <si>
    <t>ООД 9</t>
  </si>
  <si>
    <t>ООД 1</t>
  </si>
  <si>
    <t>ООД 2</t>
  </si>
  <si>
    <t>ООД 3</t>
  </si>
  <si>
    <t>ООД 4</t>
  </si>
  <si>
    <t>ООД 5</t>
  </si>
  <si>
    <t>ООД 6</t>
  </si>
  <si>
    <t>ООД 7</t>
  </si>
  <si>
    <t>ООД 8</t>
  </si>
  <si>
    <t>ООД 10</t>
  </si>
  <si>
    <t>ООД 11</t>
  </si>
  <si>
    <t>ОПБ</t>
  </si>
  <si>
    <t>Обязательный профессиональный блок</t>
  </si>
  <si>
    <t>МДМ.01</t>
  </si>
  <si>
    <t>МДМ.02</t>
  </si>
  <si>
    <t>МДМ.03</t>
  </si>
  <si>
    <t>МДМ.04</t>
  </si>
  <si>
    <t>ДПБ</t>
  </si>
  <si>
    <t>ОПд.01</t>
  </si>
  <si>
    <t>ОПд.02</t>
  </si>
  <si>
    <t>Элективный курс</t>
  </si>
  <si>
    <t>Решение инженерных задач по электронике и вычислительной технике</t>
  </si>
  <si>
    <t>ООД 12</t>
  </si>
  <si>
    <t>Робототехника</t>
  </si>
  <si>
    <t>Введение в профессию</t>
  </si>
  <si>
    <t>Выполнение работ по профессии  19929 Электрослесарь по ремонту электрооборудования электросетей</t>
  </si>
  <si>
    <t>Всего часов</t>
  </si>
  <si>
    <t>Порядковые номера недель учебного года</t>
  </si>
  <si>
    <t>Номера календарных недель</t>
  </si>
  <si>
    <t>Компоненты программы</t>
  </si>
  <si>
    <t>ОП.01.01</t>
  </si>
  <si>
    <t>ОП.01.02</t>
  </si>
  <si>
    <t>ОП.02.01</t>
  </si>
  <si>
    <t>ОП.03.01</t>
  </si>
  <si>
    <t>ОП.03.02</t>
  </si>
  <si>
    <t>ОП.04.01</t>
  </si>
  <si>
    <t>ОП.04.02</t>
  </si>
  <si>
    <t>Наименование</t>
  </si>
  <si>
    <t>В т.ч. В форме практичекой подготовки</t>
  </si>
  <si>
    <t>Теоретические занятия</t>
  </si>
  <si>
    <t>Лабораторные и практические занятия</t>
  </si>
  <si>
    <t>Курсовой проект (работа)</t>
  </si>
  <si>
    <t>Рекомендуемый семестр обучения</t>
  </si>
  <si>
    <t>Блок ООД</t>
  </si>
  <si>
    <t>ООД</t>
  </si>
  <si>
    <t>Объем образовательной программы в академических часах</t>
  </si>
  <si>
    <t>6</t>
  </si>
  <si>
    <t>Э компл 4</t>
  </si>
  <si>
    <t>Э квал 4</t>
  </si>
  <si>
    <t>3,4</t>
  </si>
  <si>
    <t>4</t>
  </si>
  <si>
    <t>5</t>
  </si>
  <si>
    <t>Электротехника</t>
  </si>
  <si>
    <t>Основы бережливого производства</t>
  </si>
  <si>
    <t>Экономика и управление</t>
  </si>
  <si>
    <t>Правовые основы, стандартизация и охрана труда</t>
  </si>
  <si>
    <t>Вариативная часть</t>
  </si>
  <si>
    <t>Информационные технологии и инженерная графика</t>
  </si>
  <si>
    <t>ОП.01</t>
  </si>
  <si>
    <t>ОП.02</t>
  </si>
  <si>
    <t>ОП.03</t>
  </si>
  <si>
    <t>ОП.04</t>
  </si>
  <si>
    <t>ОП.08</t>
  </si>
  <si>
    <t>ОП.09</t>
  </si>
  <si>
    <t>ОП.10</t>
  </si>
  <si>
    <t>ОП.11</t>
  </si>
  <si>
    <t>Электротехника и материаловедение</t>
  </si>
  <si>
    <t>Правовые основы деятельности , стандартизация и охрана труда</t>
  </si>
  <si>
    <t>1,2,3,4</t>
  </si>
  <si>
    <t>Микроконтроллерные системы цправления</t>
  </si>
  <si>
    <t>Эксплуатация программируемых контроллеров при решении профессиональныъ задач</t>
  </si>
  <si>
    <t>3,4,5</t>
  </si>
  <si>
    <t>3,4,5,6</t>
  </si>
  <si>
    <t>Обществознание</t>
  </si>
  <si>
    <t>География</t>
  </si>
  <si>
    <t>ОБЖ</t>
  </si>
  <si>
    <t>Физика</t>
  </si>
  <si>
    <t>Химия</t>
  </si>
  <si>
    <t>Биология</t>
  </si>
  <si>
    <t>Введение в специальность</t>
  </si>
  <si>
    <t>4        семестр 25/17  недель</t>
  </si>
  <si>
    <t>5      семестр  17/11 недель</t>
  </si>
  <si>
    <t>6      семестр  24/9 недель</t>
  </si>
  <si>
    <t>13.02.03 Электрические станции, сети и системы 2023 год</t>
  </si>
  <si>
    <t>Зачет/дифференцированный зачет</t>
  </si>
  <si>
    <t>1,2,3</t>
  </si>
  <si>
    <t>Дополнительный профессиональный блок (работодатель)</t>
  </si>
  <si>
    <t>Э компл6</t>
  </si>
  <si>
    <t xml:space="preserve">Иностранный язык </t>
  </si>
  <si>
    <t>Индивидуальный проект (математика)</t>
  </si>
  <si>
    <t>Курсовая работа</t>
  </si>
  <si>
    <t>в т.ч. практическая подготовка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</si>
  <si>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</si>
  <si>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</si>
  <si>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</si>
  <si>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</si>
  <si>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</si>
  <si>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</si>
  <si>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</si>
  <si>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</si>
  <si>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</si>
  <si>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</si>
  <si>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</si>
  <si>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</si>
  <si>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</si>
  <si>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</si>
  <si>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ОД</t>
  </si>
  <si>
    <t>2,3,4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</si>
  <si>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</si>
  <si>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</si>
  <si>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</si>
  <si>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</si>
  <si>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</si>
  <si>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</si>
  <si>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</si>
  <si>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</si>
  <si>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</si>
  <si>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</si>
  <si>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13.02.03</t>
  </si>
  <si>
    <t>Электрические станции, сети и системы</t>
  </si>
  <si>
    <t xml:space="preserve">по образовательной программе  в  рамках реализации федерального проекта "ПРОФЕССИОНАЛИТЕТ" </t>
  </si>
  <si>
    <t>Квалификация</t>
  </si>
  <si>
    <t>техник-электрик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</si>
  <si>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</si>
  <si>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</si>
  <si>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</si>
  <si>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</si>
  <si>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</si>
  <si>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</si>
  <si>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</si>
  <si>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</si>
  <si>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</si>
  <si>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</si>
  <si>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</si>
  <si>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</si>
  <si>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«_____»__________________2023  г.</t>
  </si>
  <si>
    <t>2023</t>
  </si>
  <si>
    <t>4335</t>
  </si>
</sst>
</file>

<file path=xl/styles.xml><?xml version="1.0" encoding="utf-8"?>
<styleSheet xmlns="http://schemas.openxmlformats.org/spreadsheetml/2006/main">
  <fonts count="46">
    <font>
      <sz val="8"/>
      <color rgb="FF000000"/>
      <name val="Tahoma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name val="Tahoma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name val="Tahoma"/>
      <family val="2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8"/>
      <name val="Tahoma"/>
      <family val="2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charset val="25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B9CDE5"/>
        <bgColor rgb="FFC0C0C0"/>
      </patternFill>
    </fill>
    <fill>
      <patternFill patternType="solid">
        <fgColor rgb="FFE6B9B8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AFABAB"/>
        <bgColor rgb="FFBFBFB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D7E4BD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0" fillId="0" borderId="0" applyBorder="0" applyProtection="0"/>
    <xf numFmtId="0" fontId="21" fillId="0" borderId="0"/>
    <xf numFmtId="0" fontId="21" fillId="0" borderId="0" applyBorder="0" applyProtection="0"/>
    <xf numFmtId="0" fontId="9" fillId="0" borderId="0" applyNumberFormat="0" applyFont="0" applyFill="0" applyBorder="0" applyAlignment="0" applyProtection="0">
      <alignment vertical="top"/>
    </xf>
    <xf numFmtId="0" fontId="40" fillId="0" borderId="0"/>
    <xf numFmtId="0" fontId="41" fillId="0" borderId="0"/>
    <xf numFmtId="0" fontId="45" fillId="0" borderId="0"/>
  </cellStyleXfs>
  <cellXfs count="396">
    <xf numFmtId="0" fontId="0" fillId="0" borderId="0" xfId="0"/>
    <xf numFmtId="0" fontId="1" fillId="0" borderId="0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1" fillId="0" borderId="0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10" fillId="0" borderId="14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vertical="top"/>
    </xf>
    <xf numFmtId="0" fontId="15" fillId="0" borderId="0" xfId="1" applyFont="1" applyBorder="1" applyAlignment="1" applyProtection="1">
      <alignment vertical="top" wrapText="1"/>
    </xf>
    <xf numFmtId="2" fontId="2" fillId="0" borderId="0" xfId="1" applyNumberFormat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top"/>
    </xf>
    <xf numFmtId="0" fontId="15" fillId="0" borderId="0" xfId="1" applyFont="1" applyBorder="1" applyAlignment="1" applyProtection="1">
      <alignment horizontal="left" vertical="center"/>
    </xf>
    <xf numFmtId="0" fontId="18" fillId="0" borderId="0" xfId="1" applyFont="1"/>
    <xf numFmtId="0" fontId="19" fillId="0" borderId="0" xfId="1" applyFont="1" applyBorder="1" applyAlignment="1" applyProtection="1">
      <alignment vertical="top"/>
    </xf>
    <xf numFmtId="0" fontId="23" fillId="0" borderId="0" xfId="1" applyFont="1"/>
    <xf numFmtId="0" fontId="24" fillId="0" borderId="0" xfId="1" applyFont="1" applyBorder="1" applyAlignment="1" applyProtection="1">
      <alignment horizontal="center" vertical="top"/>
    </xf>
    <xf numFmtId="0" fontId="26" fillId="0" borderId="0" xfId="1" applyFont="1"/>
    <xf numFmtId="0" fontId="28" fillId="0" borderId="0" xfId="1" applyFont="1"/>
    <xf numFmtId="0" fontId="27" fillId="0" borderId="28" xfId="1" applyFont="1" applyBorder="1" applyAlignment="1">
      <alignment horizontal="center" vertical="center"/>
    </xf>
    <xf numFmtId="0" fontId="27" fillId="0" borderId="28" xfId="3" applyFont="1" applyBorder="1" applyAlignment="1">
      <alignment horizontal="center" vertical="center"/>
    </xf>
    <xf numFmtId="0" fontId="27" fillId="8" borderId="28" xfId="0" applyFont="1" applyFill="1" applyBorder="1" applyAlignment="1">
      <alignment horizontal="center" vertical="center" wrapText="1"/>
    </xf>
    <xf numFmtId="0" fontId="22" fillId="8" borderId="28" xfId="1" applyFont="1" applyFill="1" applyBorder="1" applyAlignment="1" applyProtection="1">
      <alignment horizontal="center" vertical="center" wrapText="1"/>
      <protection locked="0"/>
    </xf>
    <xf numFmtId="0" fontId="27" fillId="8" borderId="28" xfId="3" applyFont="1" applyFill="1" applyBorder="1" applyAlignment="1">
      <alignment horizontal="center" vertical="center"/>
    </xf>
    <xf numFmtId="0" fontId="27" fillId="8" borderId="28" xfId="1" applyFont="1" applyFill="1" applyBorder="1" applyAlignment="1">
      <alignment horizontal="center" vertical="center"/>
    </xf>
    <xf numFmtId="0" fontId="27" fillId="0" borderId="28" xfId="1" applyFont="1" applyBorder="1" applyAlignment="1" applyProtection="1">
      <alignment horizontal="center" vertical="center"/>
      <protection locked="0"/>
    </xf>
    <xf numFmtId="0" fontId="22" fillId="0" borderId="28" xfId="1" applyFont="1" applyBorder="1" applyAlignment="1">
      <alignment horizontal="center" vertical="center"/>
    </xf>
    <xf numFmtId="0" fontId="22" fillId="0" borderId="28" xfId="1" applyFont="1" applyBorder="1" applyAlignment="1" applyProtection="1">
      <alignment horizontal="center" vertical="center"/>
      <protection locked="0"/>
    </xf>
    <xf numFmtId="0" fontId="22" fillId="6" borderId="28" xfId="1" applyFont="1" applyFill="1" applyBorder="1" applyAlignment="1" applyProtection="1">
      <alignment horizontal="center" vertical="center" wrapText="1"/>
      <protection locked="0"/>
    </xf>
    <xf numFmtId="0" fontId="22" fillId="6" borderId="28" xfId="1" applyFont="1" applyFill="1" applyBorder="1" applyAlignment="1">
      <alignment horizontal="center" vertical="center"/>
    </xf>
    <xf numFmtId="0" fontId="27" fillId="6" borderId="28" xfId="1" applyFont="1" applyFill="1" applyBorder="1" applyAlignment="1">
      <alignment horizontal="center" vertical="center"/>
    </xf>
    <xf numFmtId="0" fontId="28" fillId="0" borderId="0" xfId="1" applyFont="1" applyFill="1"/>
    <xf numFmtId="0" fontId="27" fillId="0" borderId="28" xfId="3" applyFont="1" applyFill="1" applyBorder="1" applyAlignment="1">
      <alignment horizontal="center" vertical="center"/>
    </xf>
    <xf numFmtId="0" fontId="27" fillId="0" borderId="28" xfId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8" xfId="1" applyFont="1" applyFill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textRotation="90" wrapText="1"/>
    </xf>
    <xf numFmtId="0" fontId="28" fillId="11" borderId="0" xfId="1" applyFont="1" applyFill="1"/>
    <xf numFmtId="0" fontId="10" fillId="0" borderId="28" xfId="1" applyFont="1" applyFill="1" applyBorder="1" applyAlignment="1" applyProtection="1">
      <alignment horizontal="center" vertical="distributed" textRotation="90" wrapTex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42" xfId="1" applyFont="1" applyBorder="1" applyAlignment="1" applyProtection="1">
      <alignment horizontal="center" vertical="center"/>
    </xf>
    <xf numFmtId="0" fontId="10" fillId="0" borderId="46" xfId="1" applyFont="1" applyBorder="1" applyAlignment="1" applyProtection="1">
      <alignment horizontal="center" vertical="center"/>
    </xf>
    <xf numFmtId="0" fontId="0" fillId="0" borderId="0" xfId="0" applyFill="1"/>
    <xf numFmtId="0" fontId="27" fillId="9" borderId="28" xfId="1" applyFont="1" applyFill="1" applyBorder="1" applyAlignment="1" applyProtection="1">
      <alignment horizontal="center" vertical="center"/>
      <protection locked="0"/>
    </xf>
    <xf numFmtId="0" fontId="22" fillId="9" borderId="28" xfId="1" applyFont="1" applyFill="1" applyBorder="1" applyAlignment="1">
      <alignment horizontal="center" vertical="center"/>
    </xf>
    <xf numFmtId="0" fontId="27" fillId="11" borderId="28" xfId="1" applyFont="1" applyFill="1" applyBorder="1" applyAlignment="1" applyProtection="1">
      <alignment horizontal="center" vertical="center"/>
      <protection locked="0"/>
    </xf>
    <xf numFmtId="0" fontId="22" fillId="11" borderId="28" xfId="1" applyFont="1" applyFill="1" applyBorder="1" applyAlignment="1">
      <alignment horizontal="center" vertical="center"/>
    </xf>
    <xf numFmtId="0" fontId="27" fillId="11" borderId="28" xfId="1" applyFont="1" applyFill="1" applyBorder="1" applyAlignment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46" xfId="1" applyFont="1" applyBorder="1" applyAlignment="1" applyProtection="1">
      <alignment horizontal="center" vertical="center"/>
    </xf>
    <xf numFmtId="0" fontId="24" fillId="0" borderId="28" xfId="1" applyFont="1" applyBorder="1" applyAlignment="1" applyProtection="1">
      <alignment horizontal="center" vertical="center"/>
    </xf>
    <xf numFmtId="0" fontId="22" fillId="4" borderId="28" xfId="1" applyFont="1" applyFill="1" applyBorder="1" applyAlignment="1" applyProtection="1">
      <alignment horizontal="center" vertical="center" wrapText="1"/>
      <protection locked="0"/>
    </xf>
    <xf numFmtId="0" fontId="22" fillId="4" borderId="28" xfId="1" applyFont="1" applyFill="1" applyBorder="1" applyAlignment="1" applyProtection="1">
      <alignment horizontal="left" vertical="center" wrapText="1"/>
      <protection locked="0"/>
    </xf>
    <xf numFmtId="0" fontId="27" fillId="0" borderId="28" xfId="3" applyFont="1" applyFill="1" applyBorder="1" applyAlignment="1" applyProtection="1">
      <alignment horizontal="left" vertical="center" wrapText="1"/>
      <protection locked="0"/>
    </xf>
    <xf numFmtId="0" fontId="27" fillId="8" borderId="28" xfId="3" applyFont="1" applyFill="1" applyBorder="1" applyAlignment="1" applyProtection="1">
      <alignment horizontal="left" vertical="center" wrapText="1"/>
      <protection locked="0"/>
    </xf>
    <xf numFmtId="0" fontId="22" fillId="5" borderId="28" xfId="1" applyFont="1" applyFill="1" applyBorder="1" applyAlignment="1" applyProtection="1">
      <alignment horizontal="center" vertical="center" wrapText="1"/>
      <protection locked="0"/>
    </xf>
    <xf numFmtId="0" fontId="22" fillId="5" borderId="28" xfId="1" applyFont="1" applyFill="1" applyBorder="1" applyAlignment="1" applyProtection="1">
      <alignment horizontal="left" vertical="center" wrapText="1"/>
      <protection locked="0"/>
    </xf>
    <xf numFmtId="0" fontId="27" fillId="0" borderId="28" xfId="1" applyFont="1" applyBorder="1" applyAlignment="1" applyProtection="1">
      <alignment horizontal="left" vertical="center" wrapText="1"/>
      <protection locked="0"/>
    </xf>
    <xf numFmtId="0" fontId="27" fillId="0" borderId="28" xfId="1" applyFont="1" applyFill="1" applyBorder="1" applyAlignment="1" applyProtection="1">
      <alignment horizontal="left" vertical="center" wrapText="1"/>
      <protection locked="0"/>
    </xf>
    <xf numFmtId="0" fontId="27" fillId="11" borderId="28" xfId="1" applyFont="1" applyFill="1" applyBorder="1" applyAlignment="1" applyProtection="1">
      <alignment horizontal="left" vertical="center" wrapText="1"/>
      <protection locked="0"/>
    </xf>
    <xf numFmtId="0" fontId="27" fillId="0" borderId="28" xfId="1" applyFont="1" applyFill="1" applyBorder="1" applyAlignment="1" applyProtection="1">
      <alignment horizontal="center" vertical="center"/>
      <protection locked="0"/>
    </xf>
    <xf numFmtId="0" fontId="22" fillId="0" borderId="28" xfId="1" applyFont="1" applyFill="1" applyBorder="1" applyAlignment="1">
      <alignment horizontal="center" vertical="center"/>
    </xf>
    <xf numFmtId="0" fontId="22" fillId="12" borderId="28" xfId="1" applyFont="1" applyFill="1" applyBorder="1" applyAlignment="1" applyProtection="1">
      <alignment horizontal="center" vertical="center" wrapText="1"/>
      <protection locked="0"/>
    </xf>
    <xf numFmtId="0" fontId="22" fillId="12" borderId="28" xfId="1" applyFont="1" applyFill="1" applyBorder="1" applyAlignment="1" applyProtection="1">
      <alignment horizontal="left" vertical="center" wrapText="1"/>
      <protection locked="0"/>
    </xf>
    <xf numFmtId="0" fontId="27" fillId="0" borderId="28" xfId="1" applyFont="1" applyBorder="1" applyAlignment="1" applyProtection="1">
      <alignment horizontal="center" vertical="center" wrapText="1"/>
      <protection locked="0"/>
    </xf>
    <xf numFmtId="0" fontId="22" fillId="6" borderId="28" xfId="1" applyFont="1" applyFill="1" applyBorder="1" applyAlignment="1" applyProtection="1">
      <alignment horizontal="left" vertical="center" wrapText="1"/>
      <protection locked="0"/>
    </xf>
    <xf numFmtId="0" fontId="29" fillId="0" borderId="28" xfId="1" applyFont="1" applyFill="1" applyBorder="1" applyAlignment="1" applyProtection="1">
      <alignment horizontal="left" vertical="center" wrapText="1"/>
      <protection locked="0"/>
    </xf>
    <xf numFmtId="0" fontId="29" fillId="0" borderId="28" xfId="1" applyFont="1" applyBorder="1" applyAlignment="1" applyProtection="1">
      <alignment horizontal="left" vertical="center" wrapText="1"/>
      <protection locked="0"/>
    </xf>
    <xf numFmtId="0" fontId="29" fillId="0" borderId="28" xfId="1" applyFont="1" applyBorder="1" applyAlignment="1">
      <alignment horizontal="center" vertical="center"/>
    </xf>
    <xf numFmtId="0" fontId="22" fillId="9" borderId="28" xfId="1" applyFont="1" applyFill="1" applyBorder="1" applyAlignment="1" applyProtection="1">
      <alignment horizontal="left" vertical="center" wrapText="1"/>
      <protection locked="0"/>
    </xf>
    <xf numFmtId="0" fontId="22" fillId="9" borderId="28" xfId="1" applyFont="1" applyFill="1" applyBorder="1" applyAlignment="1" applyProtection="1">
      <alignment horizontal="center" vertical="center"/>
      <protection locked="0"/>
    </xf>
    <xf numFmtId="0" fontId="22" fillId="0" borderId="28" xfId="1" applyFont="1" applyBorder="1" applyAlignment="1" applyProtection="1">
      <alignment horizontal="center" vertical="center" wrapText="1"/>
      <protection locked="0"/>
    </xf>
    <xf numFmtId="0" fontId="22" fillId="0" borderId="28" xfId="1" applyFont="1" applyBorder="1" applyAlignment="1" applyProtection="1">
      <alignment horizontal="left" vertical="center" wrapText="1"/>
      <protection locked="0"/>
    </xf>
    <xf numFmtId="0" fontId="22" fillId="8" borderId="28" xfId="1" applyFont="1" applyFill="1" applyBorder="1" applyAlignment="1">
      <alignment horizontal="center" vertical="center"/>
    </xf>
    <xf numFmtId="0" fontId="22" fillId="11" borderId="28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49" fontId="27" fillId="0" borderId="28" xfId="1" applyNumberFormat="1" applyFont="1" applyBorder="1" applyAlignment="1">
      <alignment horizontal="center" vertical="center"/>
    </xf>
    <xf numFmtId="49" fontId="27" fillId="0" borderId="28" xfId="1" applyNumberFormat="1" applyFont="1" applyFill="1" applyBorder="1" applyAlignment="1">
      <alignment horizontal="center" vertical="center"/>
    </xf>
    <xf numFmtId="0" fontId="22" fillId="11" borderId="28" xfId="1" applyFont="1" applyFill="1" applyBorder="1" applyAlignment="1" applyProtection="1">
      <alignment horizontal="left" vertical="center" wrapText="1"/>
      <protection locked="0"/>
    </xf>
    <xf numFmtId="0" fontId="26" fillId="11" borderId="0" xfId="1" applyFont="1" applyFill="1"/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Border="1" applyAlignment="1" applyProtection="1">
      <alignment horizontal="center" vertical="top"/>
    </xf>
    <xf numFmtId="0" fontId="31" fillId="0" borderId="0" xfId="0" applyFont="1"/>
    <xf numFmtId="0" fontId="5" fillId="0" borderId="28" xfId="1" applyFont="1" applyBorder="1" applyAlignment="1" applyProtection="1">
      <alignment horizontal="center" vertical="top" textRotation="90"/>
    </xf>
    <xf numFmtId="0" fontId="5" fillId="0" borderId="28" xfId="1" applyFont="1" applyBorder="1" applyAlignment="1" applyProtection="1">
      <alignment vertical="top"/>
    </xf>
    <xf numFmtId="0" fontId="5" fillId="0" borderId="28" xfId="1" applyFont="1" applyFill="1" applyBorder="1" applyAlignment="1" applyProtection="1">
      <alignment horizontal="center" vertical="distributed" textRotation="90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 vertical="distributed" wrapText="1"/>
    </xf>
    <xf numFmtId="0" fontId="5" fillId="0" borderId="28" xfId="1" applyFont="1" applyFill="1" applyBorder="1" applyAlignment="1" applyProtection="1">
      <alignment horizontal="center" vertical="center"/>
    </xf>
    <xf numFmtId="0" fontId="31" fillId="0" borderId="0" xfId="0" applyFont="1" applyAlignment="1"/>
    <xf numFmtId="0" fontId="5" fillId="0" borderId="28" xfId="1" applyFont="1" applyFill="1" applyBorder="1" applyAlignment="1" applyProtection="1">
      <alignment vertical="center" wrapText="1"/>
    </xf>
    <xf numFmtId="0" fontId="31" fillId="0" borderId="28" xfId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 applyProtection="1">
      <alignment vertical="top"/>
    </xf>
    <xf numFmtId="0" fontId="5" fillId="0" borderId="28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31" fillId="0" borderId="0" xfId="0" applyFont="1" applyFill="1"/>
    <xf numFmtId="0" fontId="5" fillId="0" borderId="32" xfId="1" applyFont="1" applyFill="1" applyBorder="1" applyAlignment="1" applyProtection="1">
      <alignment horizontal="center" vertical="top"/>
    </xf>
    <xf numFmtId="0" fontId="31" fillId="0" borderId="46" xfId="1" applyFont="1" applyFill="1" applyBorder="1" applyAlignment="1" applyProtection="1">
      <alignment horizontal="center" vertical="center"/>
      <protection locked="0"/>
    </xf>
    <xf numFmtId="0" fontId="32" fillId="0" borderId="46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vertical="center" wrapText="1"/>
    </xf>
    <xf numFmtId="0" fontId="32" fillId="0" borderId="28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vertical="top"/>
    </xf>
    <xf numFmtId="0" fontId="32" fillId="0" borderId="0" xfId="0" applyFont="1" applyFill="1"/>
    <xf numFmtId="0" fontId="32" fillId="0" borderId="28" xfId="0" applyFont="1" applyFill="1" applyBorder="1"/>
    <xf numFmtId="0" fontId="10" fillId="0" borderId="28" xfId="1" applyFont="1" applyFill="1" applyBorder="1" applyAlignment="1" applyProtection="1">
      <alignment horizontal="center" vertical="top"/>
    </xf>
    <xf numFmtId="0" fontId="10" fillId="0" borderId="0" xfId="1" applyFont="1" applyBorder="1" applyAlignment="1" applyProtection="1">
      <alignment vertical="top"/>
    </xf>
    <xf numFmtId="0" fontId="32" fillId="0" borderId="0" xfId="0" applyFont="1"/>
    <xf numFmtId="0" fontId="31" fillId="0" borderId="28" xfId="0" applyFont="1" applyFill="1" applyBorder="1"/>
    <xf numFmtId="0" fontId="5" fillId="0" borderId="28" xfId="1" applyFont="1" applyFill="1" applyBorder="1" applyAlignment="1" applyProtection="1">
      <alignment vertical="top" wrapText="1"/>
    </xf>
    <xf numFmtId="0" fontId="5" fillId="0" borderId="28" xfId="1" applyFont="1" applyBorder="1" applyAlignment="1" applyProtection="1">
      <alignment horizontal="center" vertical="top"/>
    </xf>
    <xf numFmtId="0" fontId="31" fillId="0" borderId="28" xfId="0" applyFont="1" applyFill="1" applyBorder="1" applyAlignment="1">
      <alignment horizontal="center"/>
    </xf>
    <xf numFmtId="0" fontId="10" fillId="0" borderId="28" xfId="1" applyFont="1" applyFill="1" applyBorder="1" applyAlignment="1" applyProtection="1">
      <alignment vertical="top" wrapText="1"/>
    </xf>
    <xf numFmtId="0" fontId="10" fillId="0" borderId="28" xfId="1" applyFont="1" applyBorder="1" applyAlignment="1" applyProtection="1">
      <alignment horizontal="center" vertical="top"/>
    </xf>
    <xf numFmtId="0" fontId="10" fillId="0" borderId="28" xfId="1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center"/>
    </xf>
    <xf numFmtId="0" fontId="5" fillId="0" borderId="28" xfId="1" applyFont="1" applyFill="1" applyBorder="1" applyAlignment="1" applyProtection="1">
      <alignment horizontal="left" vertical="center" wrapText="1"/>
    </xf>
    <xf numFmtId="0" fontId="5" fillId="0" borderId="28" xfId="1" applyFont="1" applyFill="1" applyBorder="1" applyAlignment="1" applyProtection="1">
      <alignment horizontal="left" vertical="distributed" wrapText="1"/>
    </xf>
    <xf numFmtId="0" fontId="5" fillId="11" borderId="28" xfId="1" applyFont="1" applyFill="1" applyBorder="1" applyAlignment="1" applyProtection="1">
      <alignment vertical="center" wrapText="1"/>
    </xf>
    <xf numFmtId="0" fontId="31" fillId="11" borderId="28" xfId="1" applyFont="1" applyFill="1" applyBorder="1" applyAlignment="1" applyProtection="1">
      <alignment horizontal="center" vertical="center"/>
      <protection locked="0"/>
    </xf>
    <xf numFmtId="0" fontId="5" fillId="11" borderId="28" xfId="1" applyFont="1" applyFill="1" applyBorder="1" applyAlignment="1" applyProtection="1">
      <alignment horizontal="center" vertical="top"/>
    </xf>
    <xf numFmtId="0" fontId="5" fillId="11" borderId="0" xfId="1" applyFont="1" applyFill="1" applyBorder="1" applyAlignment="1" applyProtection="1">
      <alignment vertical="top"/>
    </xf>
    <xf numFmtId="0" fontId="31" fillId="11" borderId="0" xfId="0" applyFont="1" applyFill="1"/>
    <xf numFmtId="0" fontId="27" fillId="11" borderId="28" xfId="1" applyFont="1" applyFill="1" applyBorder="1" applyAlignment="1" applyProtection="1">
      <alignment horizontal="center" vertical="center" wrapText="1"/>
      <protection locked="0"/>
    </xf>
    <xf numFmtId="0" fontId="33" fillId="0" borderId="28" xfId="1" applyFont="1" applyFill="1" applyBorder="1" applyAlignment="1" applyProtection="1">
      <alignment vertical="center" wrapText="1"/>
    </xf>
    <xf numFmtId="0" fontId="33" fillId="0" borderId="28" xfId="1" applyFont="1" applyFill="1" applyBorder="1" applyAlignment="1" applyProtection="1">
      <alignment horizontal="center" vertical="center"/>
    </xf>
    <xf numFmtId="0" fontId="33" fillId="0" borderId="28" xfId="1" applyFont="1" applyFill="1" applyBorder="1" applyAlignment="1" applyProtection="1">
      <alignment horizontal="center" vertical="center"/>
      <protection locked="0"/>
    </xf>
    <xf numFmtId="0" fontId="33" fillId="0" borderId="28" xfId="1" applyFont="1" applyBorder="1" applyAlignment="1" applyProtection="1">
      <alignment vertical="top"/>
    </xf>
    <xf numFmtId="0" fontId="33" fillId="0" borderId="28" xfId="1" applyFont="1" applyBorder="1" applyAlignment="1" applyProtection="1">
      <alignment horizontal="center" vertical="top"/>
    </xf>
    <xf numFmtId="0" fontId="18" fillId="0" borderId="0" xfId="0" applyFont="1"/>
    <xf numFmtId="0" fontId="23" fillId="0" borderId="0" xfId="0" applyFont="1"/>
    <xf numFmtId="0" fontId="28" fillId="0" borderId="0" xfId="0" applyFont="1"/>
    <xf numFmtId="0" fontId="30" fillId="0" borderId="28" xfId="1" applyFont="1" applyFill="1" applyBorder="1" applyAlignment="1">
      <alignment horizontal="center" vertical="center"/>
    </xf>
    <xf numFmtId="0" fontId="30" fillId="0" borderId="28" xfId="1" applyFont="1" applyBorder="1" applyAlignment="1">
      <alignment horizontal="center" vertical="center"/>
    </xf>
    <xf numFmtId="0" fontId="28" fillId="0" borderId="0" xfId="0" applyFont="1" applyFill="1"/>
    <xf numFmtId="0" fontId="30" fillId="0" borderId="28" xfId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>
      <alignment horizontal="center" vertical="center"/>
    </xf>
    <xf numFmtId="0" fontId="28" fillId="11" borderId="0" xfId="0" applyFont="1" applyFill="1"/>
    <xf numFmtId="0" fontId="30" fillId="0" borderId="28" xfId="1" applyFont="1" applyFill="1" applyBorder="1" applyAlignment="1" applyProtection="1">
      <alignment horizontal="center" vertical="center"/>
      <protection locked="0"/>
    </xf>
    <xf numFmtId="0" fontId="4" fillId="11" borderId="23" xfId="1" applyFont="1" applyFill="1" applyBorder="1" applyAlignment="1">
      <alignment horizontal="center" vertical="center"/>
    </xf>
    <xf numFmtId="0" fontId="26" fillId="11" borderId="0" xfId="0" applyFont="1" applyFill="1"/>
    <xf numFmtId="0" fontId="4" fillId="11" borderId="48" xfId="1" applyFont="1" applyFill="1" applyBorder="1" applyAlignment="1">
      <alignment horizontal="center" vertical="center"/>
    </xf>
    <xf numFmtId="0" fontId="4" fillId="6" borderId="43" xfId="1" applyFont="1" applyFill="1" applyBorder="1" applyAlignment="1" applyProtection="1">
      <alignment horizontal="center" vertical="center" wrapText="1"/>
      <protection locked="0"/>
    </xf>
    <xf numFmtId="0" fontId="4" fillId="6" borderId="28" xfId="1" applyFont="1" applyFill="1" applyBorder="1" applyAlignment="1" applyProtection="1">
      <alignment horizontal="center" vertical="center" wrapText="1"/>
      <protection locked="0"/>
    </xf>
    <xf numFmtId="0" fontId="30" fillId="11" borderId="43" xfId="1" applyFont="1" applyFill="1" applyBorder="1" applyAlignment="1" applyProtection="1">
      <alignment horizontal="center" vertical="center"/>
      <protection locked="0"/>
    </xf>
    <xf numFmtId="0" fontId="30" fillId="0" borderId="0" xfId="1" applyFont="1"/>
    <xf numFmtId="0" fontId="4" fillId="0" borderId="0" xfId="1" applyFont="1"/>
    <xf numFmtId="0" fontId="30" fillId="7" borderId="0" xfId="3" applyFont="1" applyFill="1" applyAlignment="1">
      <alignment horizontal="center" vertical="center"/>
    </xf>
    <xf numFmtId="0" fontId="30" fillId="7" borderId="0" xfId="3" applyFont="1" applyFill="1"/>
    <xf numFmtId="0" fontId="18" fillId="0" borderId="0" xfId="1" applyFont="1" applyBorder="1"/>
    <xf numFmtId="0" fontId="34" fillId="0" borderId="0" xfId="1" applyFont="1"/>
    <xf numFmtId="0" fontId="18" fillId="0" borderId="28" xfId="1" applyFont="1" applyBorder="1"/>
    <xf numFmtId="0" fontId="4" fillId="0" borderId="42" xfId="1" applyFont="1" applyBorder="1" applyAlignment="1">
      <alignment vertical="center" wrapText="1"/>
    </xf>
    <xf numFmtId="0" fontId="4" fillId="0" borderId="28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textRotation="90" wrapText="1"/>
    </xf>
    <xf numFmtId="0" fontId="4" fillId="11" borderId="28" xfId="1" applyFont="1" applyFill="1" applyBorder="1" applyAlignment="1">
      <alignment horizontal="center" vertical="center"/>
    </xf>
    <xf numFmtId="0" fontId="30" fillId="11" borderId="28" xfId="1" applyFont="1" applyFill="1" applyBorder="1" applyAlignment="1" applyProtection="1">
      <alignment horizontal="center" vertical="center"/>
      <protection locked="0"/>
    </xf>
    <xf numFmtId="0" fontId="10" fillId="14" borderId="10" xfId="1" applyFont="1" applyFill="1" applyBorder="1" applyAlignment="1" applyProtection="1">
      <alignment horizontal="center" vertical="center"/>
    </xf>
    <xf numFmtId="0" fontId="10" fillId="14" borderId="11" xfId="1" applyFont="1" applyFill="1" applyBorder="1" applyAlignment="1" applyProtection="1">
      <alignment horizontal="center" vertical="center"/>
    </xf>
    <xf numFmtId="0" fontId="10" fillId="14" borderId="12" xfId="1" applyFont="1" applyFill="1" applyBorder="1" applyAlignment="1" applyProtection="1">
      <alignment horizontal="center" vertical="center"/>
    </xf>
    <xf numFmtId="0" fontId="10" fillId="14" borderId="13" xfId="1" applyFont="1" applyFill="1" applyBorder="1" applyAlignment="1" applyProtection="1">
      <alignment horizontal="center" vertical="center"/>
    </xf>
    <xf numFmtId="0" fontId="10" fillId="14" borderId="14" xfId="1" applyFont="1" applyFill="1" applyBorder="1" applyAlignment="1" applyProtection="1">
      <alignment horizontal="center" vertical="center"/>
    </xf>
    <xf numFmtId="0" fontId="10" fillId="14" borderId="15" xfId="1" applyFont="1" applyFill="1" applyBorder="1" applyAlignment="1" applyProtection="1">
      <alignment horizontal="center" vertical="center"/>
    </xf>
    <xf numFmtId="0" fontId="10" fillId="14" borderId="16" xfId="1" applyFont="1" applyFill="1" applyBorder="1" applyAlignment="1" applyProtection="1">
      <alignment horizontal="center" vertical="center"/>
    </xf>
    <xf numFmtId="0" fontId="10" fillId="14" borderId="17" xfId="1" applyFont="1" applyFill="1" applyBorder="1" applyAlignment="1" applyProtection="1">
      <alignment horizontal="center" vertical="center"/>
    </xf>
    <xf numFmtId="0" fontId="10" fillId="14" borderId="18" xfId="1" applyFont="1" applyFill="1" applyBorder="1" applyAlignment="1" applyProtection="1">
      <alignment horizontal="center" vertical="center"/>
    </xf>
    <xf numFmtId="0" fontId="10" fillId="14" borderId="19" xfId="1" applyFont="1" applyFill="1" applyBorder="1" applyAlignment="1" applyProtection="1">
      <alignment horizontal="center" vertical="center"/>
    </xf>
    <xf numFmtId="0" fontId="10" fillId="14" borderId="20" xfId="1" applyFont="1" applyFill="1" applyBorder="1" applyAlignment="1" applyProtection="1">
      <alignment horizontal="center" vertical="center"/>
    </xf>
    <xf numFmtId="0" fontId="10" fillId="14" borderId="21" xfId="1" applyFont="1" applyFill="1" applyBorder="1" applyAlignment="1" applyProtection="1">
      <alignment horizontal="center" vertical="center"/>
    </xf>
    <xf numFmtId="0" fontId="10" fillId="14" borderId="22" xfId="1" applyFont="1" applyFill="1" applyBorder="1" applyAlignment="1" applyProtection="1">
      <alignment horizontal="center" vertical="center"/>
    </xf>
    <xf numFmtId="0" fontId="12" fillId="17" borderId="24" xfId="1" applyFont="1" applyFill="1" applyBorder="1" applyAlignment="1" applyProtection="1">
      <alignment horizontal="center" vertical="center"/>
      <protection locked="0"/>
    </xf>
    <xf numFmtId="0" fontId="12" fillId="17" borderId="6" xfId="1" applyFont="1" applyFill="1" applyBorder="1" applyAlignment="1" applyProtection="1">
      <alignment horizontal="center" vertical="center"/>
      <protection locked="0"/>
    </xf>
    <xf numFmtId="0" fontId="12" fillId="17" borderId="9" xfId="1" applyFont="1" applyFill="1" applyBorder="1" applyAlignment="1" applyProtection="1">
      <alignment horizontal="center" vertical="center"/>
      <protection locked="0"/>
    </xf>
    <xf numFmtId="0" fontId="12" fillId="17" borderId="4" xfId="1" applyFont="1" applyFill="1" applyBorder="1" applyAlignment="1" applyProtection="1">
      <alignment horizontal="center" vertical="center"/>
      <protection locked="0"/>
    </xf>
    <xf numFmtId="0" fontId="13" fillId="17" borderId="24" xfId="1" applyFont="1" applyFill="1" applyBorder="1" applyAlignment="1" applyProtection="1">
      <alignment horizontal="center" vertical="center"/>
      <protection locked="0"/>
    </xf>
    <xf numFmtId="0" fontId="12" fillId="17" borderId="25" xfId="1" applyFont="1" applyFill="1" applyBorder="1" applyAlignment="1" applyProtection="1">
      <alignment horizontal="center" vertical="center"/>
      <protection locked="0"/>
    </xf>
    <xf numFmtId="0" fontId="12" fillId="17" borderId="3" xfId="1" applyFont="1" applyFill="1" applyBorder="1" applyAlignment="1" applyProtection="1">
      <alignment horizontal="center" vertical="center"/>
      <protection locked="0"/>
    </xf>
    <xf numFmtId="0" fontId="13" fillId="17" borderId="6" xfId="1" applyFont="1" applyFill="1" applyBorder="1" applyAlignment="1" applyProtection="1">
      <alignment horizontal="center" vertical="center"/>
      <protection locked="0"/>
    </xf>
    <xf numFmtId="0" fontId="12" fillId="17" borderId="5" xfId="1" applyFont="1" applyFill="1" applyBorder="1" applyAlignment="1" applyProtection="1">
      <alignment horizontal="center" vertical="center"/>
      <protection locked="0"/>
    </xf>
    <xf numFmtId="0" fontId="11" fillId="18" borderId="3" xfId="1" applyFont="1" applyFill="1" applyBorder="1" applyAlignment="1" applyProtection="1">
      <alignment horizontal="center" vertical="center"/>
    </xf>
    <xf numFmtId="0" fontId="14" fillId="18" borderId="24" xfId="1" applyFont="1" applyFill="1" applyBorder="1" applyAlignment="1" applyProtection="1">
      <alignment horizontal="center" vertical="center"/>
    </xf>
    <xf numFmtId="0" fontId="14" fillId="18" borderId="6" xfId="1" applyFont="1" applyFill="1" applyBorder="1" applyAlignment="1" applyProtection="1">
      <alignment horizontal="center" vertical="center"/>
    </xf>
    <xf numFmtId="0" fontId="14" fillId="18" borderId="5" xfId="1" applyFont="1" applyFill="1" applyBorder="1" applyAlignment="1" applyProtection="1">
      <alignment horizontal="center" vertical="center"/>
    </xf>
    <xf numFmtId="0" fontId="14" fillId="18" borderId="9" xfId="1" applyFont="1" applyFill="1" applyBorder="1" applyAlignment="1" applyProtection="1">
      <alignment horizontal="center" vertical="center"/>
    </xf>
    <xf numFmtId="0" fontId="12" fillId="17" borderId="27" xfId="1" applyFont="1" applyFill="1" applyBorder="1" applyAlignment="1" applyProtection="1">
      <alignment horizontal="center" vertical="center"/>
      <protection locked="0"/>
    </xf>
    <xf numFmtId="0" fontId="12" fillId="17" borderId="28" xfId="1" applyFont="1" applyFill="1" applyBorder="1" applyAlignment="1" applyProtection="1">
      <alignment horizontal="center" vertical="center"/>
      <protection locked="0"/>
    </xf>
    <xf numFmtId="0" fontId="12" fillId="17" borderId="29" xfId="1" applyFont="1" applyFill="1" applyBorder="1" applyAlignment="1" applyProtection="1">
      <alignment horizontal="center" vertical="center"/>
      <protection locked="0"/>
    </xf>
    <xf numFmtId="0" fontId="12" fillId="17" borderId="30" xfId="1" applyFont="1" applyFill="1" applyBorder="1" applyAlignment="1" applyProtection="1">
      <alignment horizontal="center" vertical="center"/>
      <protection locked="0"/>
    </xf>
    <xf numFmtId="0" fontId="13" fillId="17" borderId="27" xfId="1" applyFont="1" applyFill="1" applyBorder="1" applyAlignment="1" applyProtection="1">
      <alignment horizontal="center" vertical="center"/>
      <protection locked="0"/>
    </xf>
    <xf numFmtId="0" fontId="12" fillId="17" borderId="32" xfId="1" applyFont="1" applyFill="1" applyBorder="1" applyAlignment="1" applyProtection="1">
      <alignment horizontal="center" vertical="center"/>
      <protection locked="0"/>
    </xf>
    <xf numFmtId="0" fontId="12" fillId="17" borderId="31" xfId="1" applyFont="1" applyFill="1" applyBorder="1" applyAlignment="1" applyProtection="1">
      <alignment horizontal="center" vertical="center"/>
      <protection locked="0"/>
    </xf>
    <xf numFmtId="0" fontId="13" fillId="17" borderId="46" xfId="1" applyFont="1" applyFill="1" applyBorder="1" applyAlignment="1" applyProtection="1">
      <alignment horizontal="center" vertical="center"/>
      <protection locked="0"/>
    </xf>
    <xf numFmtId="0" fontId="12" fillId="17" borderId="54" xfId="1" applyFont="1" applyFill="1" applyBorder="1" applyAlignment="1" applyProtection="1">
      <alignment horizontal="center" vertical="center"/>
      <protection locked="0"/>
    </xf>
    <xf numFmtId="0" fontId="12" fillId="17" borderId="33" xfId="1" applyFont="1" applyFill="1" applyBorder="1" applyAlignment="1" applyProtection="1">
      <alignment horizontal="center" vertical="center"/>
      <protection locked="0"/>
    </xf>
    <xf numFmtId="0" fontId="11" fillId="18" borderId="31" xfId="1" applyFont="1" applyFill="1" applyBorder="1" applyAlignment="1" applyProtection="1">
      <alignment horizontal="center" vertical="center"/>
    </xf>
    <xf numFmtId="0" fontId="14" fillId="18" borderId="27" xfId="1" applyFont="1" applyFill="1" applyBorder="1" applyAlignment="1" applyProtection="1">
      <alignment horizontal="center" vertical="center"/>
    </xf>
    <xf numFmtId="0" fontId="14" fillId="18" borderId="28" xfId="1" applyFont="1" applyFill="1" applyBorder="1" applyAlignment="1" applyProtection="1">
      <alignment horizontal="center" vertical="center"/>
    </xf>
    <xf numFmtId="0" fontId="14" fillId="18" borderId="33" xfId="1" applyFont="1" applyFill="1" applyBorder="1" applyAlignment="1" applyProtection="1">
      <alignment horizontal="center" vertical="center"/>
    </xf>
    <xf numFmtId="0" fontId="14" fillId="18" borderId="29" xfId="1" applyFont="1" applyFill="1" applyBorder="1" applyAlignment="1" applyProtection="1">
      <alignment horizontal="center" vertical="center"/>
    </xf>
    <xf numFmtId="0" fontId="12" fillId="17" borderId="35" xfId="1" applyFont="1" applyFill="1" applyBorder="1" applyAlignment="1" applyProtection="1">
      <alignment horizontal="center" vertical="center"/>
      <protection locked="0"/>
    </xf>
    <xf numFmtId="0" fontId="12" fillId="17" borderId="36" xfId="1" applyFont="1" applyFill="1" applyBorder="1" applyAlignment="1" applyProtection="1">
      <alignment horizontal="center" vertical="center"/>
      <protection locked="0"/>
    </xf>
    <xf numFmtId="0" fontId="12" fillId="17" borderId="37" xfId="1" applyFont="1" applyFill="1" applyBorder="1" applyAlignment="1" applyProtection="1">
      <alignment horizontal="center" vertical="center"/>
      <protection locked="0"/>
    </xf>
    <xf numFmtId="0" fontId="12" fillId="17" borderId="38" xfId="1" applyFont="1" applyFill="1" applyBorder="1" applyAlignment="1" applyProtection="1">
      <alignment horizontal="center" vertical="center"/>
      <protection locked="0"/>
    </xf>
    <xf numFmtId="0" fontId="13" fillId="17" borderId="35" xfId="1" applyFont="1" applyFill="1" applyBorder="1" applyAlignment="1" applyProtection="1">
      <alignment horizontal="center" vertical="center"/>
      <protection locked="0"/>
    </xf>
    <xf numFmtId="0" fontId="12" fillId="17" borderId="39" xfId="1" applyFont="1" applyFill="1" applyBorder="1" applyAlignment="1" applyProtection="1">
      <alignment horizontal="center" vertical="center"/>
      <protection locked="0"/>
    </xf>
    <xf numFmtId="0" fontId="12" fillId="17" borderId="40" xfId="1" applyFont="1" applyFill="1" applyBorder="1" applyAlignment="1" applyProtection="1">
      <alignment horizontal="center" vertical="center"/>
      <protection locked="0"/>
    </xf>
    <xf numFmtId="0" fontId="12" fillId="17" borderId="57" xfId="1" applyFont="1" applyFill="1" applyBorder="1" applyAlignment="1" applyProtection="1">
      <alignment horizontal="center" vertical="center"/>
      <protection locked="0"/>
    </xf>
    <xf numFmtId="0" fontId="11" fillId="18" borderId="39" xfId="1" applyFont="1" applyFill="1" applyBorder="1" applyAlignment="1" applyProtection="1">
      <alignment horizontal="center" vertical="center"/>
    </xf>
    <xf numFmtId="0" fontId="1" fillId="14" borderId="0" xfId="1" applyFont="1" applyFill="1" applyBorder="1" applyAlignment="1" applyProtection="1">
      <alignment vertical="top"/>
    </xf>
    <xf numFmtId="0" fontId="1" fillId="14" borderId="0" xfId="1" applyFont="1" applyFill="1" applyBorder="1" applyAlignment="1" applyProtection="1">
      <alignment horizontal="left" vertical="top"/>
    </xf>
    <xf numFmtId="0" fontId="15" fillId="18" borderId="51" xfId="1" applyFont="1" applyFill="1" applyBorder="1" applyAlignment="1" applyProtection="1">
      <alignment horizontal="center" vertical="center"/>
    </xf>
    <xf numFmtId="0" fontId="15" fillId="18" borderId="8" xfId="1" applyFont="1" applyFill="1" applyBorder="1" applyAlignment="1" applyProtection="1">
      <alignment horizontal="center" vertical="center"/>
    </xf>
    <xf numFmtId="0" fontId="15" fillId="18" borderId="52" xfId="1" applyFont="1" applyFill="1" applyBorder="1" applyAlignment="1" applyProtection="1">
      <alignment horizontal="center" vertical="center"/>
    </xf>
    <xf numFmtId="0" fontId="10" fillId="14" borderId="41" xfId="1" applyFont="1" applyFill="1" applyBorder="1" applyAlignment="1" applyProtection="1">
      <alignment vertical="center"/>
    </xf>
    <xf numFmtId="0" fontId="15" fillId="16" borderId="2" xfId="1" applyFont="1" applyFill="1" applyBorder="1" applyAlignment="1" applyProtection="1">
      <alignment horizontal="right" vertical="center"/>
    </xf>
    <xf numFmtId="0" fontId="4" fillId="11" borderId="4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6" borderId="44" xfId="1" applyFont="1" applyFill="1" applyBorder="1" applyAlignment="1" applyProtection="1">
      <alignment horizontal="center" vertical="center" wrapText="1"/>
      <protection locked="0"/>
    </xf>
    <xf numFmtId="0" fontId="30" fillId="11" borderId="44" xfId="1" applyFont="1" applyFill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center" vertical="center" textRotation="90"/>
    </xf>
    <xf numFmtId="0" fontId="8" fillId="0" borderId="28" xfId="1" applyFont="1" applyBorder="1" applyAlignment="1" applyProtection="1">
      <alignment horizontal="center" textRotation="90" wrapText="1"/>
    </xf>
    <xf numFmtId="49" fontId="7" fillId="0" borderId="28" xfId="1" applyNumberFormat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textRotation="90"/>
    </xf>
    <xf numFmtId="0" fontId="6" fillId="0" borderId="28" xfId="1" applyFont="1" applyBorder="1" applyAlignment="1" applyProtection="1">
      <alignment horizontal="center" vertical="center" wrapText="1"/>
    </xf>
    <xf numFmtId="0" fontId="19" fillId="0" borderId="28" xfId="1" applyFont="1" applyBorder="1" applyAlignment="1" applyProtection="1">
      <alignment horizontal="center" textRotation="90" wrapText="1"/>
    </xf>
    <xf numFmtId="49" fontId="6" fillId="0" borderId="28" xfId="1" applyNumberFormat="1" applyFont="1" applyBorder="1" applyAlignment="1" applyProtection="1">
      <alignment horizontal="center" vertical="center" wrapText="1"/>
    </xf>
    <xf numFmtId="0" fontId="24" fillId="0" borderId="28" xfId="1" applyFont="1" applyBorder="1" applyAlignment="1" applyProtection="1">
      <alignment horizontal="center" vertical="top"/>
    </xf>
    <xf numFmtId="0" fontId="4" fillId="0" borderId="28" xfId="1" applyFont="1" applyBorder="1" applyAlignment="1">
      <alignment horizontal="left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left" vertical="center" wrapText="1"/>
      <protection locked="0"/>
    </xf>
    <xf numFmtId="0" fontId="30" fillId="8" borderId="28" xfId="1" applyFont="1" applyFill="1" applyBorder="1" applyAlignment="1">
      <alignment horizontal="center" vertical="center"/>
    </xf>
    <xf numFmtId="0" fontId="4" fillId="5" borderId="28" xfId="1" applyFont="1" applyFill="1" applyBorder="1" applyAlignment="1" applyProtection="1">
      <alignment horizontal="center" vertical="center" wrapText="1"/>
      <protection locked="0"/>
    </xf>
    <xf numFmtId="0" fontId="30" fillId="11" borderId="28" xfId="1" applyFont="1" applyFill="1" applyBorder="1" applyAlignment="1">
      <alignment horizontal="center" vertical="center"/>
    </xf>
    <xf numFmtId="0" fontId="4" fillId="12" borderId="28" xfId="1" applyFont="1" applyFill="1" applyBorder="1" applyAlignment="1" applyProtection="1">
      <alignment horizontal="center" vertical="center" wrapText="1"/>
      <protection locked="0"/>
    </xf>
    <xf numFmtId="0" fontId="30" fillId="6" borderId="28" xfId="1" applyFont="1" applyFill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30" fillId="9" borderId="28" xfId="1" applyFont="1" applyFill="1" applyBorder="1" applyAlignment="1" applyProtection="1">
      <alignment horizontal="center" vertical="center"/>
      <protection locked="0"/>
    </xf>
    <xf numFmtId="0" fontId="4" fillId="9" borderId="28" xfId="1" applyFont="1" applyFill="1" applyBorder="1" applyAlignment="1" applyProtection="1">
      <alignment horizontal="center" vertical="center"/>
      <protection locked="0"/>
    </xf>
    <xf numFmtId="0" fontId="30" fillId="0" borderId="28" xfId="1" applyFont="1" applyBorder="1" applyAlignment="1" applyProtection="1">
      <alignment horizontal="center" vertical="center"/>
    </xf>
    <xf numFmtId="0" fontId="30" fillId="0" borderId="28" xfId="1" applyFont="1" applyBorder="1" applyAlignment="1" applyProtection="1">
      <alignment horizontal="center" vertical="top"/>
    </xf>
    <xf numFmtId="0" fontId="35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vertical="center" wrapText="1"/>
    </xf>
    <xf numFmtId="0" fontId="35" fillId="0" borderId="28" xfId="0" applyFont="1" applyBorder="1"/>
    <xf numFmtId="0" fontId="36" fillId="0" borderId="28" xfId="0" applyFont="1" applyBorder="1" applyAlignment="1">
      <alignment horizontal="center" vertical="center"/>
    </xf>
    <xf numFmtId="0" fontId="37" fillId="0" borderId="28" xfId="3" applyFont="1" applyFill="1" applyBorder="1" applyAlignment="1">
      <alignment horizontal="center" vertical="center"/>
    </xf>
    <xf numFmtId="0" fontId="37" fillId="0" borderId="28" xfId="1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7" fillId="14" borderId="28" xfId="1" applyFont="1" applyFill="1" applyBorder="1" applyAlignment="1">
      <alignment horizontal="center" vertical="center"/>
    </xf>
    <xf numFmtId="1" fontId="36" fillId="0" borderId="28" xfId="0" applyNumberFormat="1" applyFont="1" applyBorder="1" applyAlignment="1">
      <alignment horizontal="center" vertical="center"/>
    </xf>
    <xf numFmtId="0" fontId="37" fillId="14" borderId="28" xfId="1" applyFont="1" applyFill="1" applyBorder="1" applyAlignment="1" applyProtection="1">
      <alignment horizontal="center" vertical="center" wrapText="1"/>
      <protection locked="0"/>
    </xf>
    <xf numFmtId="0" fontId="37" fillId="0" borderId="28" xfId="1" applyFont="1" applyFill="1" applyBorder="1" applyAlignment="1" applyProtection="1">
      <alignment horizontal="center" vertical="center" wrapText="1"/>
      <protection locked="0"/>
    </xf>
    <xf numFmtId="0" fontId="37" fillId="0" borderId="28" xfId="1" applyFont="1" applyBorder="1" applyAlignment="1">
      <alignment horizontal="center" vertical="center"/>
    </xf>
    <xf numFmtId="0" fontId="37" fillId="0" borderId="28" xfId="3" applyFont="1" applyBorder="1" applyAlignment="1">
      <alignment horizontal="center" vertical="center"/>
    </xf>
    <xf numFmtId="0" fontId="35" fillId="0" borderId="28" xfId="4" applyFont="1" applyBorder="1" applyAlignment="1">
      <alignment vertical="center" wrapText="1"/>
    </xf>
    <xf numFmtId="0" fontId="35" fillId="0" borderId="28" xfId="0" applyFont="1" applyBorder="1" applyAlignment="1">
      <alignment horizontal="center" wrapText="1"/>
    </xf>
    <xf numFmtId="0" fontId="37" fillId="5" borderId="28" xfId="1" applyFont="1" applyFill="1" applyBorder="1" applyAlignment="1" applyProtection="1">
      <alignment horizontal="center" vertical="center" wrapText="1"/>
      <protection locked="0"/>
    </xf>
    <xf numFmtId="0" fontId="37" fillId="5" borderId="28" xfId="1" applyFont="1" applyFill="1" applyBorder="1" applyAlignment="1" applyProtection="1">
      <alignment horizontal="left" vertical="center" wrapText="1"/>
      <protection locked="0"/>
    </xf>
    <xf numFmtId="0" fontId="37" fillId="0" borderId="28" xfId="1" applyFont="1" applyBorder="1" applyAlignment="1" applyProtection="1">
      <alignment horizontal="center" vertical="center"/>
      <protection locked="0"/>
    </xf>
    <xf numFmtId="0" fontId="37" fillId="0" borderId="28" xfId="1" applyFont="1" applyBorder="1" applyAlignment="1" applyProtection="1">
      <alignment horizontal="left" vertical="center" wrapText="1"/>
      <protection locked="0"/>
    </xf>
    <xf numFmtId="0" fontId="37" fillId="0" borderId="28" xfId="1" applyFont="1" applyFill="1" applyBorder="1" applyAlignment="1" applyProtection="1">
      <alignment horizontal="left" vertical="center" wrapText="1"/>
      <protection locked="0"/>
    </xf>
    <xf numFmtId="0" fontId="37" fillId="11" borderId="28" xfId="1" applyFont="1" applyFill="1" applyBorder="1" applyAlignment="1" applyProtection="1">
      <alignment horizontal="center" vertical="center"/>
      <protection locked="0"/>
    </xf>
    <xf numFmtId="0" fontId="37" fillId="11" borderId="28" xfId="1" applyFont="1" applyFill="1" applyBorder="1" applyAlignment="1" applyProtection="1">
      <alignment horizontal="left" vertical="center" wrapText="1"/>
      <protection locked="0"/>
    </xf>
    <xf numFmtId="0" fontId="37" fillId="11" borderId="28" xfId="1" applyFont="1" applyFill="1" applyBorder="1" applyAlignment="1">
      <alignment horizontal="center" vertical="center"/>
    </xf>
    <xf numFmtId="0" fontId="37" fillId="0" borderId="28" xfId="1" applyFont="1" applyFill="1" applyBorder="1" applyAlignment="1" applyProtection="1">
      <alignment horizontal="center" vertical="center"/>
      <protection locked="0"/>
    </xf>
    <xf numFmtId="0" fontId="37" fillId="12" borderId="28" xfId="1" applyFont="1" applyFill="1" applyBorder="1" applyAlignment="1" applyProtection="1">
      <alignment horizontal="center" vertical="center" wrapText="1"/>
      <protection locked="0"/>
    </xf>
    <xf numFmtId="0" fontId="37" fillId="12" borderId="28" xfId="1" applyFont="1" applyFill="1" applyBorder="1" applyAlignment="1" applyProtection="1">
      <alignment horizontal="left" vertical="center" wrapText="1"/>
      <protection locked="0"/>
    </xf>
    <xf numFmtId="0" fontId="38" fillId="0" borderId="28" xfId="1" applyFont="1" applyFill="1" applyBorder="1" applyAlignment="1" applyProtection="1">
      <alignment horizontal="left" vertical="center" wrapText="1"/>
      <protection locked="0"/>
    </xf>
    <xf numFmtId="0" fontId="37" fillId="11" borderId="28" xfId="1" applyFont="1" applyFill="1" applyBorder="1" applyAlignment="1" applyProtection="1">
      <alignment horizontal="center" vertical="center" wrapText="1"/>
      <protection locked="0"/>
    </xf>
    <xf numFmtId="0" fontId="37" fillId="0" borderId="28" xfId="1" applyFont="1" applyBorder="1" applyAlignment="1" applyProtection="1">
      <alignment horizontal="center" vertical="center" wrapText="1"/>
      <protection locked="0"/>
    </xf>
    <xf numFmtId="0" fontId="37" fillId="6" borderId="28" xfId="1" applyFont="1" applyFill="1" applyBorder="1" applyAlignment="1" applyProtection="1">
      <alignment horizontal="center" vertical="center" wrapText="1"/>
      <protection locked="0"/>
    </xf>
    <xf numFmtId="0" fontId="37" fillId="6" borderId="28" xfId="1" applyFont="1" applyFill="1" applyBorder="1" applyAlignment="1" applyProtection="1">
      <alignment horizontal="left" vertical="center" wrapText="1"/>
      <protection locked="0"/>
    </xf>
    <xf numFmtId="0" fontId="37" fillId="14" borderId="28" xfId="1" applyFont="1" applyFill="1" applyBorder="1" applyAlignment="1" applyProtection="1">
      <alignment horizontal="center" vertical="center"/>
      <protection locked="0"/>
    </xf>
    <xf numFmtId="0" fontId="37" fillId="6" borderId="28" xfId="1" applyFont="1" applyFill="1" applyBorder="1" applyAlignment="1">
      <alignment horizontal="center" vertical="center"/>
    </xf>
    <xf numFmtId="0" fontId="37" fillId="19" borderId="28" xfId="1" applyFont="1" applyFill="1" applyBorder="1" applyAlignment="1">
      <alignment horizontal="center" vertical="center"/>
    </xf>
    <xf numFmtId="0" fontId="37" fillId="19" borderId="28" xfId="1" applyFont="1" applyFill="1" applyBorder="1" applyAlignment="1" applyProtection="1">
      <alignment horizontal="left" vertical="center" wrapText="1"/>
      <protection locked="0"/>
    </xf>
    <xf numFmtId="0" fontId="37" fillId="19" borderId="28" xfId="1" applyFont="1" applyFill="1" applyBorder="1" applyAlignment="1" applyProtection="1">
      <alignment horizontal="center" vertical="center"/>
      <protection locked="0"/>
    </xf>
    <xf numFmtId="0" fontId="38" fillId="0" borderId="28" xfId="1" applyFont="1" applyBorder="1" applyAlignment="1">
      <alignment horizontal="center" vertical="center"/>
    </xf>
    <xf numFmtId="0" fontId="38" fillId="0" borderId="28" xfId="1" applyFont="1" applyBorder="1" applyAlignment="1" applyProtection="1">
      <alignment horizontal="left" vertical="center" wrapText="1"/>
      <protection locked="0"/>
    </xf>
    <xf numFmtId="0" fontId="38" fillId="0" borderId="28" xfId="1" applyFont="1" applyBorder="1" applyAlignment="1" applyProtection="1">
      <alignment horizontal="center" vertical="center"/>
      <protection locked="0"/>
    </xf>
    <xf numFmtId="0" fontId="38" fillId="14" borderId="28" xfId="1" applyFont="1" applyFill="1" applyBorder="1" applyAlignment="1">
      <alignment horizontal="center" vertical="center"/>
    </xf>
    <xf numFmtId="0" fontId="37" fillId="9" borderId="28" xfId="1" applyFont="1" applyFill="1" applyBorder="1" applyAlignment="1">
      <alignment horizontal="center" vertical="center"/>
    </xf>
    <xf numFmtId="0" fontId="37" fillId="9" borderId="28" xfId="1" applyFont="1" applyFill="1" applyBorder="1" applyAlignment="1" applyProtection="1">
      <alignment horizontal="left" vertical="center" wrapText="1"/>
      <protection locked="0"/>
    </xf>
    <xf numFmtId="0" fontId="37" fillId="9" borderId="28" xfId="1" applyFont="1" applyFill="1" applyBorder="1" applyAlignment="1" applyProtection="1">
      <alignment horizontal="center" vertical="center"/>
      <protection locked="0"/>
    </xf>
    <xf numFmtId="0" fontId="37" fillId="0" borderId="28" xfId="1" applyFont="1" applyBorder="1" applyAlignment="1">
      <alignment vertical="center"/>
    </xf>
    <xf numFmtId="0" fontId="37" fillId="7" borderId="28" xfId="3" applyFont="1" applyFill="1" applyBorder="1"/>
    <xf numFmtId="0" fontId="37" fillId="7" borderId="28" xfId="3" applyFont="1" applyFill="1" applyBorder="1" applyAlignment="1">
      <alignment horizontal="left" vertical="center"/>
    </xf>
    <xf numFmtId="0" fontId="37" fillId="7" borderId="28" xfId="3" applyFont="1" applyFill="1" applyBorder="1" applyAlignment="1">
      <alignment horizontal="center" vertical="center"/>
    </xf>
    <xf numFmtId="0" fontId="37" fillId="10" borderId="28" xfId="3" applyFont="1" applyFill="1" applyBorder="1" applyAlignment="1">
      <alignment horizontal="center" vertical="center"/>
    </xf>
    <xf numFmtId="0" fontId="37" fillId="0" borderId="28" xfId="1" applyFont="1" applyBorder="1"/>
    <xf numFmtId="0" fontId="37" fillId="0" borderId="28" xfId="1" applyFont="1" applyBorder="1" applyAlignment="1">
      <alignment horizontal="right" vertical="center"/>
    </xf>
    <xf numFmtId="0" fontId="37" fillId="0" borderId="28" xfId="1" applyFont="1" applyBorder="1" applyAlignment="1">
      <alignment vertical="center" wrapText="1"/>
    </xf>
    <xf numFmtId="0" fontId="39" fillId="0" borderId="0" xfId="1" applyFont="1"/>
    <xf numFmtId="0" fontId="39" fillId="0" borderId="0" xfId="1" applyFont="1" applyBorder="1"/>
    <xf numFmtId="0" fontId="39" fillId="13" borderId="0" xfId="1" applyFont="1" applyFill="1"/>
    <xf numFmtId="0" fontId="37" fillId="0" borderId="28" xfId="1" applyFont="1" applyBorder="1" applyAlignment="1">
      <alignment horizontal="center" vertical="center"/>
    </xf>
    <xf numFmtId="0" fontId="19" fillId="0" borderId="0" xfId="5" applyFont="1" applyFill="1"/>
    <xf numFmtId="0" fontId="6" fillId="0" borderId="0" xfId="6" applyFont="1" applyFill="1" applyAlignment="1">
      <alignment horizontal="center"/>
    </xf>
    <xf numFmtId="0" fontId="14" fillId="0" borderId="0" xfId="5" applyFont="1" applyFill="1"/>
    <xf numFmtId="0" fontId="18" fillId="0" borderId="0" xfId="5" applyFont="1" applyFill="1"/>
    <xf numFmtId="0" fontId="40" fillId="0" borderId="0" xfId="5"/>
    <xf numFmtId="0" fontId="6" fillId="0" borderId="0" xfId="5" applyFont="1" applyFill="1"/>
    <xf numFmtId="0" fontId="6" fillId="0" borderId="0" xfId="6" applyFont="1" applyFill="1"/>
    <xf numFmtId="0" fontId="19" fillId="0" borderId="0" xfId="6" applyFont="1" applyFill="1"/>
    <xf numFmtId="0" fontId="30" fillId="0" borderId="0" xfId="6" applyFont="1" applyFill="1"/>
    <xf numFmtId="0" fontId="18" fillId="0" borderId="0" xfId="5" applyFont="1"/>
    <xf numFmtId="0" fontId="19" fillId="0" borderId="0" xfId="5" applyFont="1" applyFill="1" applyAlignment="1" applyProtection="1">
      <alignment horizontal="center" vertical="center"/>
      <protection locked="0"/>
    </xf>
    <xf numFmtId="0" fontId="19" fillId="0" borderId="0" xfId="5" applyFont="1" applyFill="1" applyBorder="1" applyAlignment="1" applyProtection="1">
      <alignment horizontal="center" vertical="center"/>
      <protection locked="0"/>
    </xf>
    <xf numFmtId="0" fontId="19" fillId="0" borderId="0" xfId="5" applyFont="1" applyFill="1" applyBorder="1" applyAlignment="1" applyProtection="1">
      <alignment horizontal="left" vertical="center"/>
      <protection locked="0"/>
    </xf>
    <xf numFmtId="0" fontId="6" fillId="0" borderId="0" xfId="5" applyFont="1" applyFill="1" applyBorder="1" applyAlignment="1" applyProtection="1">
      <alignment horizontal="left" vertical="center"/>
      <protection locked="0"/>
    </xf>
    <xf numFmtId="0" fontId="19" fillId="0" borderId="0" xfId="5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5" applyFont="1"/>
    <xf numFmtId="49" fontId="19" fillId="0" borderId="60" xfId="5" applyNumberFormat="1" applyFont="1" applyFill="1" applyBorder="1" applyAlignment="1" applyProtection="1">
      <alignment horizontal="left" vertical="center"/>
      <protection locked="0"/>
    </xf>
    <xf numFmtId="0" fontId="43" fillId="0" borderId="0" xfId="5" applyFont="1" applyFill="1" applyBorder="1" applyAlignment="1" applyProtection="1">
      <alignment horizontal="left" vertical="center"/>
      <protection locked="0"/>
    </xf>
    <xf numFmtId="49" fontId="6" fillId="0" borderId="60" xfId="5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Fill="1" applyBorder="1" applyAlignment="1" applyProtection="1">
      <alignment horizontal="left" vertical="center"/>
      <protection locked="0"/>
    </xf>
    <xf numFmtId="0" fontId="19" fillId="0" borderId="60" xfId="5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5" applyFont="1" applyFill="1" applyAlignment="1" applyProtection="1">
      <alignment horizontal="left" vertical="top"/>
      <protection locked="0"/>
    </xf>
    <xf numFmtId="14" fontId="19" fillId="0" borderId="60" xfId="5" applyNumberFormat="1" applyFont="1" applyFill="1" applyBorder="1" applyAlignment="1" applyProtection="1">
      <alignment horizontal="left" vertical="center"/>
      <protection locked="0"/>
    </xf>
    <xf numFmtId="0" fontId="19" fillId="0" borderId="60" xfId="5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center" vertical="center"/>
      <protection locked="0"/>
    </xf>
    <xf numFmtId="0" fontId="6" fillId="0" borderId="0" xfId="5" applyFont="1" applyFill="1" applyAlignment="1" applyProtection="1">
      <alignment horizontal="center" vertical="top"/>
      <protection locked="0"/>
    </xf>
    <xf numFmtId="49" fontId="4" fillId="0" borderId="60" xfId="5" applyNumberFormat="1" applyFont="1" applyFill="1" applyBorder="1" applyAlignment="1" applyProtection="1">
      <alignment horizontal="center" vertical="center"/>
      <protection locked="0"/>
    </xf>
    <xf numFmtId="0" fontId="4" fillId="0" borderId="60" xfId="5" applyNumberFormat="1" applyFont="1" applyFill="1" applyBorder="1" applyAlignment="1" applyProtection="1">
      <alignment horizontal="left" vertical="center"/>
      <protection locked="0"/>
    </xf>
    <xf numFmtId="0" fontId="42" fillId="0" borderId="0" xfId="5" applyFont="1" applyFill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top"/>
    </xf>
    <xf numFmtId="0" fontId="16" fillId="0" borderId="49" xfId="1" applyFont="1" applyBorder="1" applyAlignment="1" applyProtection="1">
      <alignment horizontal="center" vertical="center"/>
    </xf>
    <xf numFmtId="0" fontId="16" fillId="0" borderId="41" xfId="1" applyFont="1" applyBorder="1" applyAlignment="1" applyProtection="1">
      <alignment horizontal="center" vertical="center"/>
    </xf>
    <xf numFmtId="0" fontId="16" fillId="0" borderId="58" xfId="1" applyFont="1" applyBorder="1" applyAlignment="1" applyProtection="1">
      <alignment horizontal="center" vertical="center"/>
    </xf>
    <xf numFmtId="0" fontId="16" fillId="0" borderId="48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55" xfId="1" applyFont="1" applyBorder="1" applyAlignment="1" applyProtection="1">
      <alignment horizontal="center" vertical="center"/>
    </xf>
    <xf numFmtId="0" fontId="16" fillId="0" borderId="50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6" fillId="0" borderId="56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top" wrapText="1"/>
    </xf>
    <xf numFmtId="0" fontId="15" fillId="16" borderId="43" xfId="1" applyFont="1" applyFill="1" applyBorder="1" applyAlignment="1" applyProtection="1">
      <alignment horizontal="center" vertical="center" wrapText="1"/>
    </xf>
    <xf numFmtId="0" fontId="15" fillId="16" borderId="44" xfId="1" applyFont="1" applyFill="1" applyBorder="1" applyAlignment="1" applyProtection="1">
      <alignment horizontal="center" vertical="center" wrapText="1"/>
    </xf>
    <xf numFmtId="0" fontId="15" fillId="16" borderId="45" xfId="1" applyFont="1" applyFill="1" applyBorder="1" applyAlignment="1" applyProtection="1">
      <alignment horizontal="center" vertical="center" wrapText="1"/>
    </xf>
    <xf numFmtId="0" fontId="10" fillId="16" borderId="23" xfId="1" applyFont="1" applyFill="1" applyBorder="1" applyAlignment="1" applyProtection="1">
      <alignment horizontal="center" vertical="center"/>
    </xf>
    <xf numFmtId="0" fontId="10" fillId="16" borderId="26" xfId="1" applyFont="1" applyFill="1" applyBorder="1" applyAlignment="1" applyProtection="1">
      <alignment horizontal="center" vertical="center"/>
    </xf>
    <xf numFmtId="0" fontId="10" fillId="16" borderId="34" xfId="1" applyFont="1" applyFill="1" applyBorder="1" applyAlignment="1" applyProtection="1">
      <alignment horizontal="center" vertical="center"/>
    </xf>
    <xf numFmtId="0" fontId="11" fillId="18" borderId="18" xfId="1" applyFont="1" applyFill="1" applyBorder="1" applyAlignment="1" applyProtection="1">
      <alignment horizontal="center" vertical="center"/>
    </xf>
    <xf numFmtId="0" fontId="11" fillId="18" borderId="50" xfId="1" applyFont="1" applyFill="1" applyBorder="1" applyAlignment="1" applyProtection="1">
      <alignment horizontal="center" vertical="center"/>
    </xf>
    <xf numFmtId="0" fontId="11" fillId="15" borderId="2" xfId="1" applyFont="1" applyFill="1" applyBorder="1" applyAlignment="1" applyProtection="1">
      <alignment horizontal="center" vertical="center"/>
    </xf>
    <xf numFmtId="0" fontId="10" fillId="16" borderId="2" xfId="1" applyFont="1" applyFill="1" applyBorder="1" applyAlignment="1" applyProtection="1">
      <alignment horizontal="center" vertical="center" textRotation="90"/>
    </xf>
    <xf numFmtId="0" fontId="11" fillId="18" borderId="23" xfId="1" applyFont="1" applyFill="1" applyBorder="1" applyAlignment="1" applyProtection="1">
      <alignment horizontal="center" textRotation="90"/>
    </xf>
    <xf numFmtId="0" fontId="2" fillId="0" borderId="1" xfId="1" applyFont="1" applyBorder="1" applyAlignment="1" applyProtection="1">
      <alignment horizontal="center" vertical="center" wrapText="1"/>
    </xf>
    <xf numFmtId="0" fontId="11" fillId="18" borderId="5" xfId="1" applyFont="1" applyFill="1" applyBorder="1" applyAlignment="1" applyProtection="1">
      <alignment horizontal="center" textRotation="90"/>
    </xf>
    <xf numFmtId="0" fontId="11" fillId="18" borderId="9" xfId="1" applyFont="1" applyFill="1" applyBorder="1" applyAlignment="1" applyProtection="1">
      <alignment horizontal="center" textRotation="90"/>
    </xf>
    <xf numFmtId="0" fontId="11" fillId="18" borderId="6" xfId="1" applyFont="1" applyFill="1" applyBorder="1" applyAlignment="1" applyProtection="1">
      <alignment horizontal="center" textRotation="90" wrapText="1"/>
    </xf>
    <xf numFmtId="0" fontId="11" fillId="18" borderId="8" xfId="1" applyFont="1" applyFill="1" applyBorder="1" applyAlignment="1" applyProtection="1">
      <alignment horizontal="center" textRotation="90" wrapText="1"/>
    </xf>
    <xf numFmtId="0" fontId="11" fillId="18" borderId="6" xfId="1" applyFont="1" applyFill="1" applyBorder="1" applyAlignment="1" applyProtection="1">
      <alignment horizontal="center" textRotation="90"/>
    </xf>
    <xf numFmtId="0" fontId="11" fillId="18" borderId="7" xfId="1" applyFont="1" applyFill="1" applyBorder="1" applyAlignment="1" applyProtection="1">
      <alignment horizontal="center" textRotation="90" wrapText="1" shrinkToFit="1"/>
    </xf>
    <xf numFmtId="0" fontId="11" fillId="18" borderId="6" xfId="1" applyFont="1" applyFill="1" applyBorder="1" applyAlignment="1" applyProtection="1">
      <alignment horizontal="center" textRotation="90" wrapText="1" shrinkToFit="1"/>
    </xf>
    <xf numFmtId="0" fontId="11" fillId="18" borderId="23" xfId="1" applyFont="1" applyFill="1" applyBorder="1" applyAlignment="1" applyProtection="1">
      <alignment horizontal="center" textRotation="90" wrapText="1"/>
    </xf>
    <xf numFmtId="0" fontId="11" fillId="18" borderId="5" xfId="1" applyFont="1" applyFill="1" applyBorder="1" applyAlignment="1" applyProtection="1">
      <alignment horizontal="center" textRotation="90" wrapText="1"/>
    </xf>
    <xf numFmtId="0" fontId="1" fillId="0" borderId="0" xfId="1" applyFont="1" applyBorder="1" applyAlignment="1" applyProtection="1">
      <alignment horizontal="center" vertical="top"/>
    </xf>
    <xf numFmtId="0" fontId="2" fillId="0" borderId="1" xfId="1" applyFont="1" applyBorder="1" applyAlignment="1" applyProtection="1">
      <alignment horizontal="center" vertical="center"/>
    </xf>
    <xf numFmtId="0" fontId="10" fillId="16" borderId="2" xfId="1" applyFont="1" applyFill="1" applyBorder="1" applyAlignment="1" applyProtection="1">
      <alignment horizontal="center" vertical="distributed" textRotation="90" wrapText="1"/>
    </xf>
    <xf numFmtId="0" fontId="4" fillId="0" borderId="47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7" fillId="0" borderId="28" xfId="1" applyFont="1" applyBorder="1" applyAlignment="1" applyProtection="1">
      <alignment horizontal="center" vertical="center" wrapText="1"/>
    </xf>
    <xf numFmtId="0" fontId="37" fillId="0" borderId="28" xfId="1" applyFont="1" applyBorder="1" applyAlignment="1" applyProtection="1">
      <alignment horizontal="left" vertical="center" wrapText="1"/>
      <protection locked="0"/>
    </xf>
    <xf numFmtId="0" fontId="7" fillId="0" borderId="28" xfId="1" applyFont="1" applyFill="1" applyBorder="1" applyAlignment="1" applyProtection="1">
      <alignment horizontal="center" textRotation="90" wrapText="1"/>
    </xf>
    <xf numFmtId="0" fontId="37" fillId="7" borderId="28" xfId="3" applyFont="1" applyFill="1" applyBorder="1" applyAlignment="1">
      <alignment horizontal="center" vertical="center"/>
    </xf>
    <xf numFmtId="0" fontId="37" fillId="0" borderId="28" xfId="1" applyFont="1" applyBorder="1" applyAlignment="1">
      <alignment horizontal="center" vertical="center"/>
    </xf>
    <xf numFmtId="0" fontId="37" fillId="0" borderId="28" xfId="1" applyFont="1" applyBorder="1" applyAlignment="1">
      <alignment horizontal="center" vertical="center" textRotation="90"/>
    </xf>
    <xf numFmtId="0" fontId="37" fillId="0" borderId="28" xfId="1" applyFont="1" applyBorder="1" applyAlignment="1">
      <alignment horizontal="right" vertical="center"/>
    </xf>
    <xf numFmtId="0" fontId="4" fillId="0" borderId="28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 wrapText="1"/>
    </xf>
    <xf numFmtId="0" fontId="7" fillId="0" borderId="28" xfId="1" applyFont="1" applyBorder="1" applyAlignment="1" applyProtection="1">
      <alignment horizontal="center" textRotation="90" wrapText="1"/>
    </xf>
    <xf numFmtId="0" fontId="6" fillId="0" borderId="28" xfId="1" applyFont="1" applyBorder="1" applyAlignment="1" applyProtection="1">
      <alignment horizontal="center" textRotation="90" wrapText="1"/>
    </xf>
    <xf numFmtId="0" fontId="30" fillId="7" borderId="28" xfId="3" applyFont="1" applyFill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37" fillId="17" borderId="28" xfId="3" applyFont="1" applyFill="1" applyBorder="1" applyAlignment="1">
      <alignment horizontal="center" vertical="center"/>
    </xf>
    <xf numFmtId="0" fontId="10" fillId="0" borderId="28" xfId="1" applyFont="1" applyFill="1" applyBorder="1" applyAlignment="1" applyProtection="1">
      <alignment horizontal="center" vertical="distributed" textRotation="90" wrapText="1"/>
    </xf>
    <xf numFmtId="0" fontId="10" fillId="0" borderId="28" xfId="1" applyFont="1" applyFill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 textRotation="90"/>
    </xf>
    <xf numFmtId="0" fontId="10" fillId="0" borderId="33" xfId="1" applyFont="1" applyBorder="1" applyAlignment="1" applyProtection="1">
      <alignment horizontal="center" vertical="center"/>
    </xf>
    <xf numFmtId="0" fontId="10" fillId="0" borderId="30" xfId="1" applyFont="1" applyBorder="1" applyAlignment="1" applyProtection="1">
      <alignment horizontal="center" vertical="center"/>
    </xf>
    <xf numFmtId="0" fontId="10" fillId="0" borderId="32" xfId="1" applyFont="1" applyBorder="1" applyAlignment="1" applyProtection="1">
      <alignment horizontal="center" vertical="center"/>
    </xf>
    <xf numFmtId="0" fontId="10" fillId="3" borderId="28" xfId="1" applyFont="1" applyFill="1" applyBorder="1" applyAlignment="1" applyProtection="1">
      <alignment horizontal="center" vertical="center"/>
    </xf>
    <xf numFmtId="0" fontId="10" fillId="2" borderId="28" xfId="1" applyFont="1" applyFill="1" applyBorder="1" applyAlignment="1" applyProtection="1">
      <alignment horizontal="center" vertical="center" textRotation="90"/>
    </xf>
    <xf numFmtId="0" fontId="5" fillId="0" borderId="28" xfId="1" applyFont="1" applyBorder="1" applyAlignment="1" applyProtection="1">
      <alignment horizontal="center" vertical="top" wrapText="1"/>
    </xf>
  </cellXfs>
  <cellStyles count="8">
    <cellStyle name="Обычный" xfId="0" builtinId="0"/>
    <cellStyle name="Обычный 2" xfId="2"/>
    <cellStyle name="Обычный 2 2" xfId="7"/>
    <cellStyle name="Обычный 3" xfId="6"/>
    <cellStyle name="Обычный 4" xfId="5"/>
    <cellStyle name="Обычный 5" xfId="4"/>
    <cellStyle name="Пояснение" xfId="1" builtinId="53" customBuiltin="1"/>
    <cellStyle name="Пояснение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9D9D9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C3D69B"/>
      <rgbColor rgb="FFBFBFBF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3</xdr:col>
      <xdr:colOff>276225</xdr:colOff>
      <xdr:row>3</xdr:row>
      <xdr:rowOff>152400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09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BC17" sqref="BC17"/>
    </sheetView>
  </sheetViews>
  <sheetFormatPr defaultColWidth="14.6640625" defaultRowHeight="13.5" customHeight="1"/>
  <cols>
    <col min="1" max="3" width="3.33203125" style="307" customWidth="1"/>
    <col min="4" max="4" width="10.5" style="307" customWidth="1"/>
    <col min="5" max="33" width="3.33203125" style="307" customWidth="1"/>
    <col min="34" max="34" width="9" style="307" customWidth="1"/>
    <col min="35" max="47" width="3.33203125" style="307" customWidth="1"/>
    <col min="48" max="48" width="1.83203125" style="307" customWidth="1"/>
    <col min="49" max="49" width="3" style="307" customWidth="1"/>
    <col min="50" max="50" width="2.5" style="307" customWidth="1"/>
    <col min="51" max="51" width="3.1640625" style="307" customWidth="1"/>
    <col min="52" max="52" width="2.6640625" style="307" customWidth="1"/>
    <col min="53" max="54" width="3" style="307" customWidth="1"/>
    <col min="55" max="55" width="2.5" style="307" customWidth="1"/>
    <col min="56" max="56" width="1.83203125" style="307" customWidth="1"/>
    <col min="57" max="57" width="2.83203125" style="307" customWidth="1"/>
    <col min="58" max="58" width="2.33203125" style="307" customWidth="1"/>
    <col min="59" max="59" width="1.1640625" style="307" customWidth="1"/>
    <col min="60" max="60" width="2" style="307" customWidth="1"/>
    <col min="61" max="61" width="1.83203125" style="307" customWidth="1"/>
    <col min="62" max="62" width="1" style="307" customWidth="1"/>
    <col min="63" max="256" width="14.6640625" style="307"/>
    <col min="257" max="259" width="3.33203125" style="307" customWidth="1"/>
    <col min="260" max="260" width="10.5" style="307" customWidth="1"/>
    <col min="261" max="289" width="3.33203125" style="307" customWidth="1"/>
    <col min="290" max="290" width="9" style="307" customWidth="1"/>
    <col min="291" max="303" width="3.33203125" style="307" customWidth="1"/>
    <col min="304" max="304" width="1.83203125" style="307" customWidth="1"/>
    <col min="305" max="305" width="3" style="307" customWidth="1"/>
    <col min="306" max="306" width="2.5" style="307" customWidth="1"/>
    <col min="307" max="307" width="3.1640625" style="307" customWidth="1"/>
    <col min="308" max="308" width="2.6640625" style="307" customWidth="1"/>
    <col min="309" max="310" width="3" style="307" customWidth="1"/>
    <col min="311" max="311" width="2.5" style="307" customWidth="1"/>
    <col min="312" max="312" width="1.83203125" style="307" customWidth="1"/>
    <col min="313" max="313" width="2.83203125" style="307" customWidth="1"/>
    <col min="314" max="314" width="2.33203125" style="307" customWidth="1"/>
    <col min="315" max="315" width="1.1640625" style="307" customWidth="1"/>
    <col min="316" max="316" width="2" style="307" customWidth="1"/>
    <col min="317" max="317" width="1.83203125" style="307" customWidth="1"/>
    <col min="318" max="318" width="1" style="307" customWidth="1"/>
    <col min="319" max="512" width="14.6640625" style="307"/>
    <col min="513" max="515" width="3.33203125" style="307" customWidth="1"/>
    <col min="516" max="516" width="10.5" style="307" customWidth="1"/>
    <col min="517" max="545" width="3.33203125" style="307" customWidth="1"/>
    <col min="546" max="546" width="9" style="307" customWidth="1"/>
    <col min="547" max="559" width="3.33203125" style="307" customWidth="1"/>
    <col min="560" max="560" width="1.83203125" style="307" customWidth="1"/>
    <col min="561" max="561" width="3" style="307" customWidth="1"/>
    <col min="562" max="562" width="2.5" style="307" customWidth="1"/>
    <col min="563" max="563" width="3.1640625" style="307" customWidth="1"/>
    <col min="564" max="564" width="2.6640625" style="307" customWidth="1"/>
    <col min="565" max="566" width="3" style="307" customWidth="1"/>
    <col min="567" max="567" width="2.5" style="307" customWidth="1"/>
    <col min="568" max="568" width="1.83203125" style="307" customWidth="1"/>
    <col min="569" max="569" width="2.83203125" style="307" customWidth="1"/>
    <col min="570" max="570" width="2.33203125" style="307" customWidth="1"/>
    <col min="571" max="571" width="1.1640625" style="307" customWidth="1"/>
    <col min="572" max="572" width="2" style="307" customWidth="1"/>
    <col min="573" max="573" width="1.83203125" style="307" customWidth="1"/>
    <col min="574" max="574" width="1" style="307" customWidth="1"/>
    <col min="575" max="768" width="14.6640625" style="307"/>
    <col min="769" max="771" width="3.33203125" style="307" customWidth="1"/>
    <col min="772" max="772" width="10.5" style="307" customWidth="1"/>
    <col min="773" max="801" width="3.33203125" style="307" customWidth="1"/>
    <col min="802" max="802" width="9" style="307" customWidth="1"/>
    <col min="803" max="815" width="3.33203125" style="307" customWidth="1"/>
    <col min="816" max="816" width="1.83203125" style="307" customWidth="1"/>
    <col min="817" max="817" width="3" style="307" customWidth="1"/>
    <col min="818" max="818" width="2.5" style="307" customWidth="1"/>
    <col min="819" max="819" width="3.1640625" style="307" customWidth="1"/>
    <col min="820" max="820" width="2.6640625" style="307" customWidth="1"/>
    <col min="821" max="822" width="3" style="307" customWidth="1"/>
    <col min="823" max="823" width="2.5" style="307" customWidth="1"/>
    <col min="824" max="824" width="1.83203125" style="307" customWidth="1"/>
    <col min="825" max="825" width="2.83203125" style="307" customWidth="1"/>
    <col min="826" max="826" width="2.33203125" style="307" customWidth="1"/>
    <col min="827" max="827" width="1.1640625" style="307" customWidth="1"/>
    <col min="828" max="828" width="2" style="307" customWidth="1"/>
    <col min="829" max="829" width="1.83203125" style="307" customWidth="1"/>
    <col min="830" max="830" width="1" style="307" customWidth="1"/>
    <col min="831" max="1024" width="14.6640625" style="307"/>
    <col min="1025" max="1027" width="3.33203125" style="307" customWidth="1"/>
    <col min="1028" max="1028" width="10.5" style="307" customWidth="1"/>
    <col min="1029" max="1057" width="3.33203125" style="307" customWidth="1"/>
    <col min="1058" max="1058" width="9" style="307" customWidth="1"/>
    <col min="1059" max="1071" width="3.33203125" style="307" customWidth="1"/>
    <col min="1072" max="1072" width="1.83203125" style="307" customWidth="1"/>
    <col min="1073" max="1073" width="3" style="307" customWidth="1"/>
    <col min="1074" max="1074" width="2.5" style="307" customWidth="1"/>
    <col min="1075" max="1075" width="3.1640625" style="307" customWidth="1"/>
    <col min="1076" max="1076" width="2.6640625" style="307" customWidth="1"/>
    <col min="1077" max="1078" width="3" style="307" customWidth="1"/>
    <col min="1079" max="1079" width="2.5" style="307" customWidth="1"/>
    <col min="1080" max="1080" width="1.83203125" style="307" customWidth="1"/>
    <col min="1081" max="1081" width="2.83203125" style="307" customWidth="1"/>
    <col min="1082" max="1082" width="2.33203125" style="307" customWidth="1"/>
    <col min="1083" max="1083" width="1.1640625" style="307" customWidth="1"/>
    <col min="1084" max="1084" width="2" style="307" customWidth="1"/>
    <col min="1085" max="1085" width="1.83203125" style="307" customWidth="1"/>
    <col min="1086" max="1086" width="1" style="307" customWidth="1"/>
    <col min="1087" max="1280" width="14.6640625" style="307"/>
    <col min="1281" max="1283" width="3.33203125" style="307" customWidth="1"/>
    <col min="1284" max="1284" width="10.5" style="307" customWidth="1"/>
    <col min="1285" max="1313" width="3.33203125" style="307" customWidth="1"/>
    <col min="1314" max="1314" width="9" style="307" customWidth="1"/>
    <col min="1315" max="1327" width="3.33203125" style="307" customWidth="1"/>
    <col min="1328" max="1328" width="1.83203125" style="307" customWidth="1"/>
    <col min="1329" max="1329" width="3" style="307" customWidth="1"/>
    <col min="1330" max="1330" width="2.5" style="307" customWidth="1"/>
    <col min="1331" max="1331" width="3.1640625" style="307" customWidth="1"/>
    <col min="1332" max="1332" width="2.6640625" style="307" customWidth="1"/>
    <col min="1333" max="1334" width="3" style="307" customWidth="1"/>
    <col min="1335" max="1335" width="2.5" style="307" customWidth="1"/>
    <col min="1336" max="1336" width="1.83203125" style="307" customWidth="1"/>
    <col min="1337" max="1337" width="2.83203125" style="307" customWidth="1"/>
    <col min="1338" max="1338" width="2.33203125" style="307" customWidth="1"/>
    <col min="1339" max="1339" width="1.1640625" style="307" customWidth="1"/>
    <col min="1340" max="1340" width="2" style="307" customWidth="1"/>
    <col min="1341" max="1341" width="1.83203125" style="307" customWidth="1"/>
    <col min="1342" max="1342" width="1" style="307" customWidth="1"/>
    <col min="1343" max="1536" width="14.6640625" style="307"/>
    <col min="1537" max="1539" width="3.33203125" style="307" customWidth="1"/>
    <col min="1540" max="1540" width="10.5" style="307" customWidth="1"/>
    <col min="1541" max="1569" width="3.33203125" style="307" customWidth="1"/>
    <col min="1570" max="1570" width="9" style="307" customWidth="1"/>
    <col min="1571" max="1583" width="3.33203125" style="307" customWidth="1"/>
    <col min="1584" max="1584" width="1.83203125" style="307" customWidth="1"/>
    <col min="1585" max="1585" width="3" style="307" customWidth="1"/>
    <col min="1586" max="1586" width="2.5" style="307" customWidth="1"/>
    <col min="1587" max="1587" width="3.1640625" style="307" customWidth="1"/>
    <col min="1588" max="1588" width="2.6640625" style="307" customWidth="1"/>
    <col min="1589" max="1590" width="3" style="307" customWidth="1"/>
    <col min="1591" max="1591" width="2.5" style="307" customWidth="1"/>
    <col min="1592" max="1592" width="1.83203125" style="307" customWidth="1"/>
    <col min="1593" max="1593" width="2.83203125" style="307" customWidth="1"/>
    <col min="1594" max="1594" width="2.33203125" style="307" customWidth="1"/>
    <col min="1595" max="1595" width="1.1640625" style="307" customWidth="1"/>
    <col min="1596" max="1596" width="2" style="307" customWidth="1"/>
    <col min="1597" max="1597" width="1.83203125" style="307" customWidth="1"/>
    <col min="1598" max="1598" width="1" style="307" customWidth="1"/>
    <col min="1599" max="1792" width="14.6640625" style="307"/>
    <col min="1793" max="1795" width="3.33203125" style="307" customWidth="1"/>
    <col min="1796" max="1796" width="10.5" style="307" customWidth="1"/>
    <col min="1797" max="1825" width="3.33203125" style="307" customWidth="1"/>
    <col min="1826" max="1826" width="9" style="307" customWidth="1"/>
    <col min="1827" max="1839" width="3.33203125" style="307" customWidth="1"/>
    <col min="1840" max="1840" width="1.83203125" style="307" customWidth="1"/>
    <col min="1841" max="1841" width="3" style="307" customWidth="1"/>
    <col min="1842" max="1842" width="2.5" style="307" customWidth="1"/>
    <col min="1843" max="1843" width="3.1640625" style="307" customWidth="1"/>
    <col min="1844" max="1844" width="2.6640625" style="307" customWidth="1"/>
    <col min="1845" max="1846" width="3" style="307" customWidth="1"/>
    <col min="1847" max="1847" width="2.5" style="307" customWidth="1"/>
    <col min="1848" max="1848" width="1.83203125" style="307" customWidth="1"/>
    <col min="1849" max="1849" width="2.83203125" style="307" customWidth="1"/>
    <col min="1850" max="1850" width="2.33203125" style="307" customWidth="1"/>
    <col min="1851" max="1851" width="1.1640625" style="307" customWidth="1"/>
    <col min="1852" max="1852" width="2" style="307" customWidth="1"/>
    <col min="1853" max="1853" width="1.83203125" style="307" customWidth="1"/>
    <col min="1854" max="1854" width="1" style="307" customWidth="1"/>
    <col min="1855" max="2048" width="14.6640625" style="307"/>
    <col min="2049" max="2051" width="3.33203125" style="307" customWidth="1"/>
    <col min="2052" max="2052" width="10.5" style="307" customWidth="1"/>
    <col min="2053" max="2081" width="3.33203125" style="307" customWidth="1"/>
    <col min="2082" max="2082" width="9" style="307" customWidth="1"/>
    <col min="2083" max="2095" width="3.33203125" style="307" customWidth="1"/>
    <col min="2096" max="2096" width="1.83203125" style="307" customWidth="1"/>
    <col min="2097" max="2097" width="3" style="307" customWidth="1"/>
    <col min="2098" max="2098" width="2.5" style="307" customWidth="1"/>
    <col min="2099" max="2099" width="3.1640625" style="307" customWidth="1"/>
    <col min="2100" max="2100" width="2.6640625" style="307" customWidth="1"/>
    <col min="2101" max="2102" width="3" style="307" customWidth="1"/>
    <col min="2103" max="2103" width="2.5" style="307" customWidth="1"/>
    <col min="2104" max="2104" width="1.83203125" style="307" customWidth="1"/>
    <col min="2105" max="2105" width="2.83203125" style="307" customWidth="1"/>
    <col min="2106" max="2106" width="2.33203125" style="307" customWidth="1"/>
    <col min="2107" max="2107" width="1.1640625" style="307" customWidth="1"/>
    <col min="2108" max="2108" width="2" style="307" customWidth="1"/>
    <col min="2109" max="2109" width="1.83203125" style="307" customWidth="1"/>
    <col min="2110" max="2110" width="1" style="307" customWidth="1"/>
    <col min="2111" max="2304" width="14.6640625" style="307"/>
    <col min="2305" max="2307" width="3.33203125" style="307" customWidth="1"/>
    <col min="2308" max="2308" width="10.5" style="307" customWidth="1"/>
    <col min="2309" max="2337" width="3.33203125" style="307" customWidth="1"/>
    <col min="2338" max="2338" width="9" style="307" customWidth="1"/>
    <col min="2339" max="2351" width="3.33203125" style="307" customWidth="1"/>
    <col min="2352" max="2352" width="1.83203125" style="307" customWidth="1"/>
    <col min="2353" max="2353" width="3" style="307" customWidth="1"/>
    <col min="2354" max="2354" width="2.5" style="307" customWidth="1"/>
    <col min="2355" max="2355" width="3.1640625" style="307" customWidth="1"/>
    <col min="2356" max="2356" width="2.6640625" style="307" customWidth="1"/>
    <col min="2357" max="2358" width="3" style="307" customWidth="1"/>
    <col min="2359" max="2359" width="2.5" style="307" customWidth="1"/>
    <col min="2360" max="2360" width="1.83203125" style="307" customWidth="1"/>
    <col min="2361" max="2361" width="2.83203125" style="307" customWidth="1"/>
    <col min="2362" max="2362" width="2.33203125" style="307" customWidth="1"/>
    <col min="2363" max="2363" width="1.1640625" style="307" customWidth="1"/>
    <col min="2364" max="2364" width="2" style="307" customWidth="1"/>
    <col min="2365" max="2365" width="1.83203125" style="307" customWidth="1"/>
    <col min="2366" max="2366" width="1" style="307" customWidth="1"/>
    <col min="2367" max="2560" width="14.6640625" style="307"/>
    <col min="2561" max="2563" width="3.33203125" style="307" customWidth="1"/>
    <col min="2564" max="2564" width="10.5" style="307" customWidth="1"/>
    <col min="2565" max="2593" width="3.33203125" style="307" customWidth="1"/>
    <col min="2594" max="2594" width="9" style="307" customWidth="1"/>
    <col min="2595" max="2607" width="3.33203125" style="307" customWidth="1"/>
    <col min="2608" max="2608" width="1.83203125" style="307" customWidth="1"/>
    <col min="2609" max="2609" width="3" style="307" customWidth="1"/>
    <col min="2610" max="2610" width="2.5" style="307" customWidth="1"/>
    <col min="2611" max="2611" width="3.1640625" style="307" customWidth="1"/>
    <col min="2612" max="2612" width="2.6640625" style="307" customWidth="1"/>
    <col min="2613" max="2614" width="3" style="307" customWidth="1"/>
    <col min="2615" max="2615" width="2.5" style="307" customWidth="1"/>
    <col min="2616" max="2616" width="1.83203125" style="307" customWidth="1"/>
    <col min="2617" max="2617" width="2.83203125" style="307" customWidth="1"/>
    <col min="2618" max="2618" width="2.33203125" style="307" customWidth="1"/>
    <col min="2619" max="2619" width="1.1640625" style="307" customWidth="1"/>
    <col min="2620" max="2620" width="2" style="307" customWidth="1"/>
    <col min="2621" max="2621" width="1.83203125" style="307" customWidth="1"/>
    <col min="2622" max="2622" width="1" style="307" customWidth="1"/>
    <col min="2623" max="2816" width="14.6640625" style="307"/>
    <col min="2817" max="2819" width="3.33203125" style="307" customWidth="1"/>
    <col min="2820" max="2820" width="10.5" style="307" customWidth="1"/>
    <col min="2821" max="2849" width="3.33203125" style="307" customWidth="1"/>
    <col min="2850" max="2850" width="9" style="307" customWidth="1"/>
    <col min="2851" max="2863" width="3.33203125" style="307" customWidth="1"/>
    <col min="2864" max="2864" width="1.83203125" style="307" customWidth="1"/>
    <col min="2865" max="2865" width="3" style="307" customWidth="1"/>
    <col min="2866" max="2866" width="2.5" style="307" customWidth="1"/>
    <col min="2867" max="2867" width="3.1640625" style="307" customWidth="1"/>
    <col min="2868" max="2868" width="2.6640625" style="307" customWidth="1"/>
    <col min="2869" max="2870" width="3" style="307" customWidth="1"/>
    <col min="2871" max="2871" width="2.5" style="307" customWidth="1"/>
    <col min="2872" max="2872" width="1.83203125" style="307" customWidth="1"/>
    <col min="2873" max="2873" width="2.83203125" style="307" customWidth="1"/>
    <col min="2874" max="2874" width="2.33203125" style="307" customWidth="1"/>
    <col min="2875" max="2875" width="1.1640625" style="307" customWidth="1"/>
    <col min="2876" max="2876" width="2" style="307" customWidth="1"/>
    <col min="2877" max="2877" width="1.83203125" style="307" customWidth="1"/>
    <col min="2878" max="2878" width="1" style="307" customWidth="1"/>
    <col min="2879" max="3072" width="14.6640625" style="307"/>
    <col min="3073" max="3075" width="3.33203125" style="307" customWidth="1"/>
    <col min="3076" max="3076" width="10.5" style="307" customWidth="1"/>
    <col min="3077" max="3105" width="3.33203125" style="307" customWidth="1"/>
    <col min="3106" max="3106" width="9" style="307" customWidth="1"/>
    <col min="3107" max="3119" width="3.33203125" style="307" customWidth="1"/>
    <col min="3120" max="3120" width="1.83203125" style="307" customWidth="1"/>
    <col min="3121" max="3121" width="3" style="307" customWidth="1"/>
    <col min="3122" max="3122" width="2.5" style="307" customWidth="1"/>
    <col min="3123" max="3123" width="3.1640625" style="307" customWidth="1"/>
    <col min="3124" max="3124" width="2.6640625" style="307" customWidth="1"/>
    <col min="3125" max="3126" width="3" style="307" customWidth="1"/>
    <col min="3127" max="3127" width="2.5" style="307" customWidth="1"/>
    <col min="3128" max="3128" width="1.83203125" style="307" customWidth="1"/>
    <col min="3129" max="3129" width="2.83203125" style="307" customWidth="1"/>
    <col min="3130" max="3130" width="2.33203125" style="307" customWidth="1"/>
    <col min="3131" max="3131" width="1.1640625" style="307" customWidth="1"/>
    <col min="3132" max="3132" width="2" style="307" customWidth="1"/>
    <col min="3133" max="3133" width="1.83203125" style="307" customWidth="1"/>
    <col min="3134" max="3134" width="1" style="307" customWidth="1"/>
    <col min="3135" max="3328" width="14.6640625" style="307"/>
    <col min="3329" max="3331" width="3.33203125" style="307" customWidth="1"/>
    <col min="3332" max="3332" width="10.5" style="307" customWidth="1"/>
    <col min="3333" max="3361" width="3.33203125" style="307" customWidth="1"/>
    <col min="3362" max="3362" width="9" style="307" customWidth="1"/>
    <col min="3363" max="3375" width="3.33203125" style="307" customWidth="1"/>
    <col min="3376" max="3376" width="1.83203125" style="307" customWidth="1"/>
    <col min="3377" max="3377" width="3" style="307" customWidth="1"/>
    <col min="3378" max="3378" width="2.5" style="307" customWidth="1"/>
    <col min="3379" max="3379" width="3.1640625" style="307" customWidth="1"/>
    <col min="3380" max="3380" width="2.6640625" style="307" customWidth="1"/>
    <col min="3381" max="3382" width="3" style="307" customWidth="1"/>
    <col min="3383" max="3383" width="2.5" style="307" customWidth="1"/>
    <col min="3384" max="3384" width="1.83203125" style="307" customWidth="1"/>
    <col min="3385" max="3385" width="2.83203125" style="307" customWidth="1"/>
    <col min="3386" max="3386" width="2.33203125" style="307" customWidth="1"/>
    <col min="3387" max="3387" width="1.1640625" style="307" customWidth="1"/>
    <col min="3388" max="3388" width="2" style="307" customWidth="1"/>
    <col min="3389" max="3389" width="1.83203125" style="307" customWidth="1"/>
    <col min="3390" max="3390" width="1" style="307" customWidth="1"/>
    <col min="3391" max="3584" width="14.6640625" style="307"/>
    <col min="3585" max="3587" width="3.33203125" style="307" customWidth="1"/>
    <col min="3588" max="3588" width="10.5" style="307" customWidth="1"/>
    <col min="3589" max="3617" width="3.33203125" style="307" customWidth="1"/>
    <col min="3618" max="3618" width="9" style="307" customWidth="1"/>
    <col min="3619" max="3631" width="3.33203125" style="307" customWidth="1"/>
    <col min="3632" max="3632" width="1.83203125" style="307" customWidth="1"/>
    <col min="3633" max="3633" width="3" style="307" customWidth="1"/>
    <col min="3634" max="3634" width="2.5" style="307" customWidth="1"/>
    <col min="3635" max="3635" width="3.1640625" style="307" customWidth="1"/>
    <col min="3636" max="3636" width="2.6640625" style="307" customWidth="1"/>
    <col min="3637" max="3638" width="3" style="307" customWidth="1"/>
    <col min="3639" max="3639" width="2.5" style="307" customWidth="1"/>
    <col min="3640" max="3640" width="1.83203125" style="307" customWidth="1"/>
    <col min="3641" max="3641" width="2.83203125" style="307" customWidth="1"/>
    <col min="3642" max="3642" width="2.33203125" style="307" customWidth="1"/>
    <col min="3643" max="3643" width="1.1640625" style="307" customWidth="1"/>
    <col min="3644" max="3644" width="2" style="307" customWidth="1"/>
    <col min="3645" max="3645" width="1.83203125" style="307" customWidth="1"/>
    <col min="3646" max="3646" width="1" style="307" customWidth="1"/>
    <col min="3647" max="3840" width="14.6640625" style="307"/>
    <col min="3841" max="3843" width="3.33203125" style="307" customWidth="1"/>
    <col min="3844" max="3844" width="10.5" style="307" customWidth="1"/>
    <col min="3845" max="3873" width="3.33203125" style="307" customWidth="1"/>
    <col min="3874" max="3874" width="9" style="307" customWidth="1"/>
    <col min="3875" max="3887" width="3.33203125" style="307" customWidth="1"/>
    <col min="3888" max="3888" width="1.83203125" style="307" customWidth="1"/>
    <col min="3889" max="3889" width="3" style="307" customWidth="1"/>
    <col min="3890" max="3890" width="2.5" style="307" customWidth="1"/>
    <col min="3891" max="3891" width="3.1640625" style="307" customWidth="1"/>
    <col min="3892" max="3892" width="2.6640625" style="307" customWidth="1"/>
    <col min="3893" max="3894" width="3" style="307" customWidth="1"/>
    <col min="3895" max="3895" width="2.5" style="307" customWidth="1"/>
    <col min="3896" max="3896" width="1.83203125" style="307" customWidth="1"/>
    <col min="3897" max="3897" width="2.83203125" style="307" customWidth="1"/>
    <col min="3898" max="3898" width="2.33203125" style="307" customWidth="1"/>
    <col min="3899" max="3899" width="1.1640625" style="307" customWidth="1"/>
    <col min="3900" max="3900" width="2" style="307" customWidth="1"/>
    <col min="3901" max="3901" width="1.83203125" style="307" customWidth="1"/>
    <col min="3902" max="3902" width="1" style="307" customWidth="1"/>
    <col min="3903" max="4096" width="14.6640625" style="307"/>
    <col min="4097" max="4099" width="3.33203125" style="307" customWidth="1"/>
    <col min="4100" max="4100" width="10.5" style="307" customWidth="1"/>
    <col min="4101" max="4129" width="3.33203125" style="307" customWidth="1"/>
    <col min="4130" max="4130" width="9" style="307" customWidth="1"/>
    <col min="4131" max="4143" width="3.33203125" style="307" customWidth="1"/>
    <col min="4144" max="4144" width="1.83203125" style="307" customWidth="1"/>
    <col min="4145" max="4145" width="3" style="307" customWidth="1"/>
    <col min="4146" max="4146" width="2.5" style="307" customWidth="1"/>
    <col min="4147" max="4147" width="3.1640625" style="307" customWidth="1"/>
    <col min="4148" max="4148" width="2.6640625" style="307" customWidth="1"/>
    <col min="4149" max="4150" width="3" style="307" customWidth="1"/>
    <col min="4151" max="4151" width="2.5" style="307" customWidth="1"/>
    <col min="4152" max="4152" width="1.83203125" style="307" customWidth="1"/>
    <col min="4153" max="4153" width="2.83203125" style="307" customWidth="1"/>
    <col min="4154" max="4154" width="2.33203125" style="307" customWidth="1"/>
    <col min="4155" max="4155" width="1.1640625" style="307" customWidth="1"/>
    <col min="4156" max="4156" width="2" style="307" customWidth="1"/>
    <col min="4157" max="4157" width="1.83203125" style="307" customWidth="1"/>
    <col min="4158" max="4158" width="1" style="307" customWidth="1"/>
    <col min="4159" max="4352" width="14.6640625" style="307"/>
    <col min="4353" max="4355" width="3.33203125" style="307" customWidth="1"/>
    <col min="4356" max="4356" width="10.5" style="307" customWidth="1"/>
    <col min="4357" max="4385" width="3.33203125" style="307" customWidth="1"/>
    <col min="4386" max="4386" width="9" style="307" customWidth="1"/>
    <col min="4387" max="4399" width="3.33203125" style="307" customWidth="1"/>
    <col min="4400" max="4400" width="1.83203125" style="307" customWidth="1"/>
    <col min="4401" max="4401" width="3" style="307" customWidth="1"/>
    <col min="4402" max="4402" width="2.5" style="307" customWidth="1"/>
    <col min="4403" max="4403" width="3.1640625" style="307" customWidth="1"/>
    <col min="4404" max="4404" width="2.6640625" style="307" customWidth="1"/>
    <col min="4405" max="4406" width="3" style="307" customWidth="1"/>
    <col min="4407" max="4407" width="2.5" style="307" customWidth="1"/>
    <col min="4408" max="4408" width="1.83203125" style="307" customWidth="1"/>
    <col min="4409" max="4409" width="2.83203125" style="307" customWidth="1"/>
    <col min="4410" max="4410" width="2.33203125" style="307" customWidth="1"/>
    <col min="4411" max="4411" width="1.1640625" style="307" customWidth="1"/>
    <col min="4412" max="4412" width="2" style="307" customWidth="1"/>
    <col min="4413" max="4413" width="1.83203125" style="307" customWidth="1"/>
    <col min="4414" max="4414" width="1" style="307" customWidth="1"/>
    <col min="4415" max="4608" width="14.6640625" style="307"/>
    <col min="4609" max="4611" width="3.33203125" style="307" customWidth="1"/>
    <col min="4612" max="4612" width="10.5" style="307" customWidth="1"/>
    <col min="4613" max="4641" width="3.33203125" style="307" customWidth="1"/>
    <col min="4642" max="4642" width="9" style="307" customWidth="1"/>
    <col min="4643" max="4655" width="3.33203125" style="307" customWidth="1"/>
    <col min="4656" max="4656" width="1.83203125" style="307" customWidth="1"/>
    <col min="4657" max="4657" width="3" style="307" customWidth="1"/>
    <col min="4658" max="4658" width="2.5" style="307" customWidth="1"/>
    <col min="4659" max="4659" width="3.1640625" style="307" customWidth="1"/>
    <col min="4660" max="4660" width="2.6640625" style="307" customWidth="1"/>
    <col min="4661" max="4662" width="3" style="307" customWidth="1"/>
    <col min="4663" max="4663" width="2.5" style="307" customWidth="1"/>
    <col min="4664" max="4664" width="1.83203125" style="307" customWidth="1"/>
    <col min="4665" max="4665" width="2.83203125" style="307" customWidth="1"/>
    <col min="4666" max="4666" width="2.33203125" style="307" customWidth="1"/>
    <col min="4667" max="4667" width="1.1640625" style="307" customWidth="1"/>
    <col min="4668" max="4668" width="2" style="307" customWidth="1"/>
    <col min="4669" max="4669" width="1.83203125" style="307" customWidth="1"/>
    <col min="4670" max="4670" width="1" style="307" customWidth="1"/>
    <col min="4671" max="4864" width="14.6640625" style="307"/>
    <col min="4865" max="4867" width="3.33203125" style="307" customWidth="1"/>
    <col min="4868" max="4868" width="10.5" style="307" customWidth="1"/>
    <col min="4869" max="4897" width="3.33203125" style="307" customWidth="1"/>
    <col min="4898" max="4898" width="9" style="307" customWidth="1"/>
    <col min="4899" max="4911" width="3.33203125" style="307" customWidth="1"/>
    <col min="4912" max="4912" width="1.83203125" style="307" customWidth="1"/>
    <col min="4913" max="4913" width="3" style="307" customWidth="1"/>
    <col min="4914" max="4914" width="2.5" style="307" customWidth="1"/>
    <col min="4915" max="4915" width="3.1640625" style="307" customWidth="1"/>
    <col min="4916" max="4916" width="2.6640625" style="307" customWidth="1"/>
    <col min="4917" max="4918" width="3" style="307" customWidth="1"/>
    <col min="4919" max="4919" width="2.5" style="307" customWidth="1"/>
    <col min="4920" max="4920" width="1.83203125" style="307" customWidth="1"/>
    <col min="4921" max="4921" width="2.83203125" style="307" customWidth="1"/>
    <col min="4922" max="4922" width="2.33203125" style="307" customWidth="1"/>
    <col min="4923" max="4923" width="1.1640625" style="307" customWidth="1"/>
    <col min="4924" max="4924" width="2" style="307" customWidth="1"/>
    <col min="4925" max="4925" width="1.83203125" style="307" customWidth="1"/>
    <col min="4926" max="4926" width="1" style="307" customWidth="1"/>
    <col min="4927" max="5120" width="14.6640625" style="307"/>
    <col min="5121" max="5123" width="3.33203125" style="307" customWidth="1"/>
    <col min="5124" max="5124" width="10.5" style="307" customWidth="1"/>
    <col min="5125" max="5153" width="3.33203125" style="307" customWidth="1"/>
    <col min="5154" max="5154" width="9" style="307" customWidth="1"/>
    <col min="5155" max="5167" width="3.33203125" style="307" customWidth="1"/>
    <col min="5168" max="5168" width="1.83203125" style="307" customWidth="1"/>
    <col min="5169" max="5169" width="3" style="307" customWidth="1"/>
    <col min="5170" max="5170" width="2.5" style="307" customWidth="1"/>
    <col min="5171" max="5171" width="3.1640625" style="307" customWidth="1"/>
    <col min="5172" max="5172" width="2.6640625" style="307" customWidth="1"/>
    <col min="5173" max="5174" width="3" style="307" customWidth="1"/>
    <col min="5175" max="5175" width="2.5" style="307" customWidth="1"/>
    <col min="5176" max="5176" width="1.83203125" style="307" customWidth="1"/>
    <col min="5177" max="5177" width="2.83203125" style="307" customWidth="1"/>
    <col min="5178" max="5178" width="2.33203125" style="307" customWidth="1"/>
    <col min="5179" max="5179" width="1.1640625" style="307" customWidth="1"/>
    <col min="5180" max="5180" width="2" style="307" customWidth="1"/>
    <col min="5181" max="5181" width="1.83203125" style="307" customWidth="1"/>
    <col min="5182" max="5182" width="1" style="307" customWidth="1"/>
    <col min="5183" max="5376" width="14.6640625" style="307"/>
    <col min="5377" max="5379" width="3.33203125" style="307" customWidth="1"/>
    <col min="5380" max="5380" width="10.5" style="307" customWidth="1"/>
    <col min="5381" max="5409" width="3.33203125" style="307" customWidth="1"/>
    <col min="5410" max="5410" width="9" style="307" customWidth="1"/>
    <col min="5411" max="5423" width="3.33203125" style="307" customWidth="1"/>
    <col min="5424" max="5424" width="1.83203125" style="307" customWidth="1"/>
    <col min="5425" max="5425" width="3" style="307" customWidth="1"/>
    <col min="5426" max="5426" width="2.5" style="307" customWidth="1"/>
    <col min="5427" max="5427" width="3.1640625" style="307" customWidth="1"/>
    <col min="5428" max="5428" width="2.6640625" style="307" customWidth="1"/>
    <col min="5429" max="5430" width="3" style="307" customWidth="1"/>
    <col min="5431" max="5431" width="2.5" style="307" customWidth="1"/>
    <col min="5432" max="5432" width="1.83203125" style="307" customWidth="1"/>
    <col min="5433" max="5433" width="2.83203125" style="307" customWidth="1"/>
    <col min="5434" max="5434" width="2.33203125" style="307" customWidth="1"/>
    <col min="5435" max="5435" width="1.1640625" style="307" customWidth="1"/>
    <col min="5436" max="5436" width="2" style="307" customWidth="1"/>
    <col min="5437" max="5437" width="1.83203125" style="307" customWidth="1"/>
    <col min="5438" max="5438" width="1" style="307" customWidth="1"/>
    <col min="5439" max="5632" width="14.6640625" style="307"/>
    <col min="5633" max="5635" width="3.33203125" style="307" customWidth="1"/>
    <col min="5636" max="5636" width="10.5" style="307" customWidth="1"/>
    <col min="5637" max="5665" width="3.33203125" style="307" customWidth="1"/>
    <col min="5666" max="5666" width="9" style="307" customWidth="1"/>
    <col min="5667" max="5679" width="3.33203125" style="307" customWidth="1"/>
    <col min="5680" max="5680" width="1.83203125" style="307" customWidth="1"/>
    <col min="5681" max="5681" width="3" style="307" customWidth="1"/>
    <col min="5682" max="5682" width="2.5" style="307" customWidth="1"/>
    <col min="5683" max="5683" width="3.1640625" style="307" customWidth="1"/>
    <col min="5684" max="5684" width="2.6640625" style="307" customWidth="1"/>
    <col min="5685" max="5686" width="3" style="307" customWidth="1"/>
    <col min="5687" max="5687" width="2.5" style="307" customWidth="1"/>
    <col min="5688" max="5688" width="1.83203125" style="307" customWidth="1"/>
    <col min="5689" max="5689" width="2.83203125" style="307" customWidth="1"/>
    <col min="5690" max="5690" width="2.33203125" style="307" customWidth="1"/>
    <col min="5691" max="5691" width="1.1640625" style="307" customWidth="1"/>
    <col min="5692" max="5692" width="2" style="307" customWidth="1"/>
    <col min="5693" max="5693" width="1.83203125" style="307" customWidth="1"/>
    <col min="5694" max="5694" width="1" style="307" customWidth="1"/>
    <col min="5695" max="5888" width="14.6640625" style="307"/>
    <col min="5889" max="5891" width="3.33203125" style="307" customWidth="1"/>
    <col min="5892" max="5892" width="10.5" style="307" customWidth="1"/>
    <col min="5893" max="5921" width="3.33203125" style="307" customWidth="1"/>
    <col min="5922" max="5922" width="9" style="307" customWidth="1"/>
    <col min="5923" max="5935" width="3.33203125" style="307" customWidth="1"/>
    <col min="5936" max="5936" width="1.83203125" style="307" customWidth="1"/>
    <col min="5937" max="5937" width="3" style="307" customWidth="1"/>
    <col min="5938" max="5938" width="2.5" style="307" customWidth="1"/>
    <col min="5939" max="5939" width="3.1640625" style="307" customWidth="1"/>
    <col min="5940" max="5940" width="2.6640625" style="307" customWidth="1"/>
    <col min="5941" max="5942" width="3" style="307" customWidth="1"/>
    <col min="5943" max="5943" width="2.5" style="307" customWidth="1"/>
    <col min="5944" max="5944" width="1.83203125" style="307" customWidth="1"/>
    <col min="5945" max="5945" width="2.83203125" style="307" customWidth="1"/>
    <col min="5946" max="5946" width="2.33203125" style="307" customWidth="1"/>
    <col min="5947" max="5947" width="1.1640625" style="307" customWidth="1"/>
    <col min="5948" max="5948" width="2" style="307" customWidth="1"/>
    <col min="5949" max="5949" width="1.83203125" style="307" customWidth="1"/>
    <col min="5950" max="5950" width="1" style="307" customWidth="1"/>
    <col min="5951" max="6144" width="14.6640625" style="307"/>
    <col min="6145" max="6147" width="3.33203125" style="307" customWidth="1"/>
    <col min="6148" max="6148" width="10.5" style="307" customWidth="1"/>
    <col min="6149" max="6177" width="3.33203125" style="307" customWidth="1"/>
    <col min="6178" max="6178" width="9" style="307" customWidth="1"/>
    <col min="6179" max="6191" width="3.33203125" style="307" customWidth="1"/>
    <col min="6192" max="6192" width="1.83203125" style="307" customWidth="1"/>
    <col min="6193" max="6193" width="3" style="307" customWidth="1"/>
    <col min="6194" max="6194" width="2.5" style="307" customWidth="1"/>
    <col min="6195" max="6195" width="3.1640625" style="307" customWidth="1"/>
    <col min="6196" max="6196" width="2.6640625" style="307" customWidth="1"/>
    <col min="6197" max="6198" width="3" style="307" customWidth="1"/>
    <col min="6199" max="6199" width="2.5" style="307" customWidth="1"/>
    <col min="6200" max="6200" width="1.83203125" style="307" customWidth="1"/>
    <col min="6201" max="6201" width="2.83203125" style="307" customWidth="1"/>
    <col min="6202" max="6202" width="2.33203125" style="307" customWidth="1"/>
    <col min="6203" max="6203" width="1.1640625" style="307" customWidth="1"/>
    <col min="6204" max="6204" width="2" style="307" customWidth="1"/>
    <col min="6205" max="6205" width="1.83203125" style="307" customWidth="1"/>
    <col min="6206" max="6206" width="1" style="307" customWidth="1"/>
    <col min="6207" max="6400" width="14.6640625" style="307"/>
    <col min="6401" max="6403" width="3.33203125" style="307" customWidth="1"/>
    <col min="6404" max="6404" width="10.5" style="307" customWidth="1"/>
    <col min="6405" max="6433" width="3.33203125" style="307" customWidth="1"/>
    <col min="6434" max="6434" width="9" style="307" customWidth="1"/>
    <col min="6435" max="6447" width="3.33203125" style="307" customWidth="1"/>
    <col min="6448" max="6448" width="1.83203125" style="307" customWidth="1"/>
    <col min="6449" max="6449" width="3" style="307" customWidth="1"/>
    <col min="6450" max="6450" width="2.5" style="307" customWidth="1"/>
    <col min="6451" max="6451" width="3.1640625" style="307" customWidth="1"/>
    <col min="6452" max="6452" width="2.6640625" style="307" customWidth="1"/>
    <col min="6453" max="6454" width="3" style="307" customWidth="1"/>
    <col min="6455" max="6455" width="2.5" style="307" customWidth="1"/>
    <col min="6456" max="6456" width="1.83203125" style="307" customWidth="1"/>
    <col min="6457" max="6457" width="2.83203125" style="307" customWidth="1"/>
    <col min="6458" max="6458" width="2.33203125" style="307" customWidth="1"/>
    <col min="6459" max="6459" width="1.1640625" style="307" customWidth="1"/>
    <col min="6460" max="6460" width="2" style="307" customWidth="1"/>
    <col min="6461" max="6461" width="1.83203125" style="307" customWidth="1"/>
    <col min="6462" max="6462" width="1" style="307" customWidth="1"/>
    <col min="6463" max="6656" width="14.6640625" style="307"/>
    <col min="6657" max="6659" width="3.33203125" style="307" customWidth="1"/>
    <col min="6660" max="6660" width="10.5" style="307" customWidth="1"/>
    <col min="6661" max="6689" width="3.33203125" style="307" customWidth="1"/>
    <col min="6690" max="6690" width="9" style="307" customWidth="1"/>
    <col min="6691" max="6703" width="3.33203125" style="307" customWidth="1"/>
    <col min="6704" max="6704" width="1.83203125" style="307" customWidth="1"/>
    <col min="6705" max="6705" width="3" style="307" customWidth="1"/>
    <col min="6706" max="6706" width="2.5" style="307" customWidth="1"/>
    <col min="6707" max="6707" width="3.1640625" style="307" customWidth="1"/>
    <col min="6708" max="6708" width="2.6640625" style="307" customWidth="1"/>
    <col min="6709" max="6710" width="3" style="307" customWidth="1"/>
    <col min="6711" max="6711" width="2.5" style="307" customWidth="1"/>
    <col min="6712" max="6712" width="1.83203125" style="307" customWidth="1"/>
    <col min="6713" max="6713" width="2.83203125" style="307" customWidth="1"/>
    <col min="6714" max="6714" width="2.33203125" style="307" customWidth="1"/>
    <col min="6715" max="6715" width="1.1640625" style="307" customWidth="1"/>
    <col min="6716" max="6716" width="2" style="307" customWidth="1"/>
    <col min="6717" max="6717" width="1.83203125" style="307" customWidth="1"/>
    <col min="6718" max="6718" width="1" style="307" customWidth="1"/>
    <col min="6719" max="6912" width="14.6640625" style="307"/>
    <col min="6913" max="6915" width="3.33203125" style="307" customWidth="1"/>
    <col min="6916" max="6916" width="10.5" style="307" customWidth="1"/>
    <col min="6917" max="6945" width="3.33203125" style="307" customWidth="1"/>
    <col min="6946" max="6946" width="9" style="307" customWidth="1"/>
    <col min="6947" max="6959" width="3.33203125" style="307" customWidth="1"/>
    <col min="6960" max="6960" width="1.83203125" style="307" customWidth="1"/>
    <col min="6961" max="6961" width="3" style="307" customWidth="1"/>
    <col min="6962" max="6962" width="2.5" style="307" customWidth="1"/>
    <col min="6963" max="6963" width="3.1640625" style="307" customWidth="1"/>
    <col min="6964" max="6964" width="2.6640625" style="307" customWidth="1"/>
    <col min="6965" max="6966" width="3" style="307" customWidth="1"/>
    <col min="6967" max="6967" width="2.5" style="307" customWidth="1"/>
    <col min="6968" max="6968" width="1.83203125" style="307" customWidth="1"/>
    <col min="6969" max="6969" width="2.83203125" style="307" customWidth="1"/>
    <col min="6970" max="6970" width="2.33203125" style="307" customWidth="1"/>
    <col min="6971" max="6971" width="1.1640625" style="307" customWidth="1"/>
    <col min="6972" max="6972" width="2" style="307" customWidth="1"/>
    <col min="6973" max="6973" width="1.83203125" style="307" customWidth="1"/>
    <col min="6974" max="6974" width="1" style="307" customWidth="1"/>
    <col min="6975" max="7168" width="14.6640625" style="307"/>
    <col min="7169" max="7171" width="3.33203125" style="307" customWidth="1"/>
    <col min="7172" max="7172" width="10.5" style="307" customWidth="1"/>
    <col min="7173" max="7201" width="3.33203125" style="307" customWidth="1"/>
    <col min="7202" max="7202" width="9" style="307" customWidth="1"/>
    <col min="7203" max="7215" width="3.33203125" style="307" customWidth="1"/>
    <col min="7216" max="7216" width="1.83203125" style="307" customWidth="1"/>
    <col min="7217" max="7217" width="3" style="307" customWidth="1"/>
    <col min="7218" max="7218" width="2.5" style="307" customWidth="1"/>
    <col min="7219" max="7219" width="3.1640625" style="307" customWidth="1"/>
    <col min="7220" max="7220" width="2.6640625" style="307" customWidth="1"/>
    <col min="7221" max="7222" width="3" style="307" customWidth="1"/>
    <col min="7223" max="7223" width="2.5" style="307" customWidth="1"/>
    <col min="7224" max="7224" width="1.83203125" style="307" customWidth="1"/>
    <col min="7225" max="7225" width="2.83203125" style="307" customWidth="1"/>
    <col min="7226" max="7226" width="2.33203125" style="307" customWidth="1"/>
    <col min="7227" max="7227" width="1.1640625" style="307" customWidth="1"/>
    <col min="7228" max="7228" width="2" style="307" customWidth="1"/>
    <col min="7229" max="7229" width="1.83203125" style="307" customWidth="1"/>
    <col min="7230" max="7230" width="1" style="307" customWidth="1"/>
    <col min="7231" max="7424" width="14.6640625" style="307"/>
    <col min="7425" max="7427" width="3.33203125" style="307" customWidth="1"/>
    <col min="7428" max="7428" width="10.5" style="307" customWidth="1"/>
    <col min="7429" max="7457" width="3.33203125" style="307" customWidth="1"/>
    <col min="7458" max="7458" width="9" style="307" customWidth="1"/>
    <col min="7459" max="7471" width="3.33203125" style="307" customWidth="1"/>
    <col min="7472" max="7472" width="1.83203125" style="307" customWidth="1"/>
    <col min="7473" max="7473" width="3" style="307" customWidth="1"/>
    <col min="7474" max="7474" width="2.5" style="307" customWidth="1"/>
    <col min="7475" max="7475" width="3.1640625" style="307" customWidth="1"/>
    <col min="7476" max="7476" width="2.6640625" style="307" customWidth="1"/>
    <col min="7477" max="7478" width="3" style="307" customWidth="1"/>
    <col min="7479" max="7479" width="2.5" style="307" customWidth="1"/>
    <col min="7480" max="7480" width="1.83203125" style="307" customWidth="1"/>
    <col min="7481" max="7481" width="2.83203125" style="307" customWidth="1"/>
    <col min="7482" max="7482" width="2.33203125" style="307" customWidth="1"/>
    <col min="7483" max="7483" width="1.1640625" style="307" customWidth="1"/>
    <col min="7484" max="7484" width="2" style="307" customWidth="1"/>
    <col min="7485" max="7485" width="1.83203125" style="307" customWidth="1"/>
    <col min="7486" max="7486" width="1" style="307" customWidth="1"/>
    <col min="7487" max="7680" width="14.6640625" style="307"/>
    <col min="7681" max="7683" width="3.33203125" style="307" customWidth="1"/>
    <col min="7684" max="7684" width="10.5" style="307" customWidth="1"/>
    <col min="7685" max="7713" width="3.33203125" style="307" customWidth="1"/>
    <col min="7714" max="7714" width="9" style="307" customWidth="1"/>
    <col min="7715" max="7727" width="3.33203125" style="307" customWidth="1"/>
    <col min="7728" max="7728" width="1.83203125" style="307" customWidth="1"/>
    <col min="7729" max="7729" width="3" style="307" customWidth="1"/>
    <col min="7730" max="7730" width="2.5" style="307" customWidth="1"/>
    <col min="7731" max="7731" width="3.1640625" style="307" customWidth="1"/>
    <col min="7732" max="7732" width="2.6640625" style="307" customWidth="1"/>
    <col min="7733" max="7734" width="3" style="307" customWidth="1"/>
    <col min="7735" max="7735" width="2.5" style="307" customWidth="1"/>
    <col min="7736" max="7736" width="1.83203125" style="307" customWidth="1"/>
    <col min="7737" max="7737" width="2.83203125" style="307" customWidth="1"/>
    <col min="7738" max="7738" width="2.33203125" style="307" customWidth="1"/>
    <col min="7739" max="7739" width="1.1640625" style="307" customWidth="1"/>
    <col min="7740" max="7740" width="2" style="307" customWidth="1"/>
    <col min="7741" max="7741" width="1.83203125" style="307" customWidth="1"/>
    <col min="7742" max="7742" width="1" style="307" customWidth="1"/>
    <col min="7743" max="7936" width="14.6640625" style="307"/>
    <col min="7937" max="7939" width="3.33203125" style="307" customWidth="1"/>
    <col min="7940" max="7940" width="10.5" style="307" customWidth="1"/>
    <col min="7941" max="7969" width="3.33203125" style="307" customWidth="1"/>
    <col min="7970" max="7970" width="9" style="307" customWidth="1"/>
    <col min="7971" max="7983" width="3.33203125" style="307" customWidth="1"/>
    <col min="7984" max="7984" width="1.83203125" style="307" customWidth="1"/>
    <col min="7985" max="7985" width="3" style="307" customWidth="1"/>
    <col min="7986" max="7986" width="2.5" style="307" customWidth="1"/>
    <col min="7987" max="7987" width="3.1640625" style="307" customWidth="1"/>
    <col min="7988" max="7988" width="2.6640625" style="307" customWidth="1"/>
    <col min="7989" max="7990" width="3" style="307" customWidth="1"/>
    <col min="7991" max="7991" width="2.5" style="307" customWidth="1"/>
    <col min="7992" max="7992" width="1.83203125" style="307" customWidth="1"/>
    <col min="7993" max="7993" width="2.83203125" style="307" customWidth="1"/>
    <col min="7994" max="7994" width="2.33203125" style="307" customWidth="1"/>
    <col min="7995" max="7995" width="1.1640625" style="307" customWidth="1"/>
    <col min="7996" max="7996" width="2" style="307" customWidth="1"/>
    <col min="7997" max="7997" width="1.83203125" style="307" customWidth="1"/>
    <col min="7998" max="7998" width="1" style="307" customWidth="1"/>
    <col min="7999" max="8192" width="14.6640625" style="307"/>
    <col min="8193" max="8195" width="3.33203125" style="307" customWidth="1"/>
    <col min="8196" max="8196" width="10.5" style="307" customWidth="1"/>
    <col min="8197" max="8225" width="3.33203125" style="307" customWidth="1"/>
    <col min="8226" max="8226" width="9" style="307" customWidth="1"/>
    <col min="8227" max="8239" width="3.33203125" style="307" customWidth="1"/>
    <col min="8240" max="8240" width="1.83203125" style="307" customWidth="1"/>
    <col min="8241" max="8241" width="3" style="307" customWidth="1"/>
    <col min="8242" max="8242" width="2.5" style="307" customWidth="1"/>
    <col min="8243" max="8243" width="3.1640625" style="307" customWidth="1"/>
    <col min="8244" max="8244" width="2.6640625" style="307" customWidth="1"/>
    <col min="8245" max="8246" width="3" style="307" customWidth="1"/>
    <col min="8247" max="8247" width="2.5" style="307" customWidth="1"/>
    <col min="8248" max="8248" width="1.83203125" style="307" customWidth="1"/>
    <col min="8249" max="8249" width="2.83203125" style="307" customWidth="1"/>
    <col min="8250" max="8250" width="2.33203125" style="307" customWidth="1"/>
    <col min="8251" max="8251" width="1.1640625" style="307" customWidth="1"/>
    <col min="8252" max="8252" width="2" style="307" customWidth="1"/>
    <col min="8253" max="8253" width="1.83203125" style="307" customWidth="1"/>
    <col min="8254" max="8254" width="1" style="307" customWidth="1"/>
    <col min="8255" max="8448" width="14.6640625" style="307"/>
    <col min="8449" max="8451" width="3.33203125" style="307" customWidth="1"/>
    <col min="8452" max="8452" width="10.5" style="307" customWidth="1"/>
    <col min="8453" max="8481" width="3.33203125" style="307" customWidth="1"/>
    <col min="8482" max="8482" width="9" style="307" customWidth="1"/>
    <col min="8483" max="8495" width="3.33203125" style="307" customWidth="1"/>
    <col min="8496" max="8496" width="1.83203125" style="307" customWidth="1"/>
    <col min="8497" max="8497" width="3" style="307" customWidth="1"/>
    <col min="8498" max="8498" width="2.5" style="307" customWidth="1"/>
    <col min="8499" max="8499" width="3.1640625" style="307" customWidth="1"/>
    <col min="8500" max="8500" width="2.6640625" style="307" customWidth="1"/>
    <col min="8501" max="8502" width="3" style="307" customWidth="1"/>
    <col min="8503" max="8503" width="2.5" style="307" customWidth="1"/>
    <col min="8504" max="8504" width="1.83203125" style="307" customWidth="1"/>
    <col min="8505" max="8505" width="2.83203125" style="307" customWidth="1"/>
    <col min="8506" max="8506" width="2.33203125" style="307" customWidth="1"/>
    <col min="8507" max="8507" width="1.1640625" style="307" customWidth="1"/>
    <col min="8508" max="8508" width="2" style="307" customWidth="1"/>
    <col min="8509" max="8509" width="1.83203125" style="307" customWidth="1"/>
    <col min="8510" max="8510" width="1" style="307" customWidth="1"/>
    <col min="8511" max="8704" width="14.6640625" style="307"/>
    <col min="8705" max="8707" width="3.33203125" style="307" customWidth="1"/>
    <col min="8708" max="8708" width="10.5" style="307" customWidth="1"/>
    <col min="8709" max="8737" width="3.33203125" style="307" customWidth="1"/>
    <col min="8738" max="8738" width="9" style="307" customWidth="1"/>
    <col min="8739" max="8751" width="3.33203125" style="307" customWidth="1"/>
    <col min="8752" max="8752" width="1.83203125" style="307" customWidth="1"/>
    <col min="8753" max="8753" width="3" style="307" customWidth="1"/>
    <col min="8754" max="8754" width="2.5" style="307" customWidth="1"/>
    <col min="8755" max="8755" width="3.1640625" style="307" customWidth="1"/>
    <col min="8756" max="8756" width="2.6640625" style="307" customWidth="1"/>
    <col min="8757" max="8758" width="3" style="307" customWidth="1"/>
    <col min="8759" max="8759" width="2.5" style="307" customWidth="1"/>
    <col min="8760" max="8760" width="1.83203125" style="307" customWidth="1"/>
    <col min="8761" max="8761" width="2.83203125" style="307" customWidth="1"/>
    <col min="8762" max="8762" width="2.33203125" style="307" customWidth="1"/>
    <col min="8763" max="8763" width="1.1640625" style="307" customWidth="1"/>
    <col min="8764" max="8764" width="2" style="307" customWidth="1"/>
    <col min="8765" max="8765" width="1.83203125" style="307" customWidth="1"/>
    <col min="8766" max="8766" width="1" style="307" customWidth="1"/>
    <col min="8767" max="8960" width="14.6640625" style="307"/>
    <col min="8961" max="8963" width="3.33203125" style="307" customWidth="1"/>
    <col min="8964" max="8964" width="10.5" style="307" customWidth="1"/>
    <col min="8965" max="8993" width="3.33203125" style="307" customWidth="1"/>
    <col min="8994" max="8994" width="9" style="307" customWidth="1"/>
    <col min="8995" max="9007" width="3.33203125" style="307" customWidth="1"/>
    <col min="9008" max="9008" width="1.83203125" style="307" customWidth="1"/>
    <col min="9009" max="9009" width="3" style="307" customWidth="1"/>
    <col min="9010" max="9010" width="2.5" style="307" customWidth="1"/>
    <col min="9011" max="9011" width="3.1640625" style="307" customWidth="1"/>
    <col min="9012" max="9012" width="2.6640625" style="307" customWidth="1"/>
    <col min="9013" max="9014" width="3" style="307" customWidth="1"/>
    <col min="9015" max="9015" width="2.5" style="307" customWidth="1"/>
    <col min="9016" max="9016" width="1.83203125" style="307" customWidth="1"/>
    <col min="9017" max="9017" width="2.83203125" style="307" customWidth="1"/>
    <col min="9018" max="9018" width="2.33203125" style="307" customWidth="1"/>
    <col min="9019" max="9019" width="1.1640625" style="307" customWidth="1"/>
    <col min="9020" max="9020" width="2" style="307" customWidth="1"/>
    <col min="9021" max="9021" width="1.83203125" style="307" customWidth="1"/>
    <col min="9022" max="9022" width="1" style="307" customWidth="1"/>
    <col min="9023" max="9216" width="14.6640625" style="307"/>
    <col min="9217" max="9219" width="3.33203125" style="307" customWidth="1"/>
    <col min="9220" max="9220" width="10.5" style="307" customWidth="1"/>
    <col min="9221" max="9249" width="3.33203125" style="307" customWidth="1"/>
    <col min="9250" max="9250" width="9" style="307" customWidth="1"/>
    <col min="9251" max="9263" width="3.33203125" style="307" customWidth="1"/>
    <col min="9264" max="9264" width="1.83203125" style="307" customWidth="1"/>
    <col min="9265" max="9265" width="3" style="307" customWidth="1"/>
    <col min="9266" max="9266" width="2.5" style="307" customWidth="1"/>
    <col min="9267" max="9267" width="3.1640625" style="307" customWidth="1"/>
    <col min="9268" max="9268" width="2.6640625" style="307" customWidth="1"/>
    <col min="9269" max="9270" width="3" style="307" customWidth="1"/>
    <col min="9271" max="9271" width="2.5" style="307" customWidth="1"/>
    <col min="9272" max="9272" width="1.83203125" style="307" customWidth="1"/>
    <col min="9273" max="9273" width="2.83203125" style="307" customWidth="1"/>
    <col min="9274" max="9274" width="2.33203125" style="307" customWidth="1"/>
    <col min="9275" max="9275" width="1.1640625" style="307" customWidth="1"/>
    <col min="9276" max="9276" width="2" style="307" customWidth="1"/>
    <col min="9277" max="9277" width="1.83203125" style="307" customWidth="1"/>
    <col min="9278" max="9278" width="1" style="307" customWidth="1"/>
    <col min="9279" max="9472" width="14.6640625" style="307"/>
    <col min="9473" max="9475" width="3.33203125" style="307" customWidth="1"/>
    <col min="9476" max="9476" width="10.5" style="307" customWidth="1"/>
    <col min="9477" max="9505" width="3.33203125" style="307" customWidth="1"/>
    <col min="9506" max="9506" width="9" style="307" customWidth="1"/>
    <col min="9507" max="9519" width="3.33203125" style="307" customWidth="1"/>
    <col min="9520" max="9520" width="1.83203125" style="307" customWidth="1"/>
    <col min="9521" max="9521" width="3" style="307" customWidth="1"/>
    <col min="9522" max="9522" width="2.5" style="307" customWidth="1"/>
    <col min="9523" max="9523" width="3.1640625" style="307" customWidth="1"/>
    <col min="9524" max="9524" width="2.6640625" style="307" customWidth="1"/>
    <col min="9525" max="9526" width="3" style="307" customWidth="1"/>
    <col min="9527" max="9527" width="2.5" style="307" customWidth="1"/>
    <col min="9528" max="9528" width="1.83203125" style="307" customWidth="1"/>
    <col min="9529" max="9529" width="2.83203125" style="307" customWidth="1"/>
    <col min="9530" max="9530" width="2.33203125" style="307" customWidth="1"/>
    <col min="9531" max="9531" width="1.1640625" style="307" customWidth="1"/>
    <col min="9532" max="9532" width="2" style="307" customWidth="1"/>
    <col min="9533" max="9533" width="1.83203125" style="307" customWidth="1"/>
    <col min="9534" max="9534" width="1" style="307" customWidth="1"/>
    <col min="9535" max="9728" width="14.6640625" style="307"/>
    <col min="9729" max="9731" width="3.33203125" style="307" customWidth="1"/>
    <col min="9732" max="9732" width="10.5" style="307" customWidth="1"/>
    <col min="9733" max="9761" width="3.33203125" style="307" customWidth="1"/>
    <col min="9762" max="9762" width="9" style="307" customWidth="1"/>
    <col min="9763" max="9775" width="3.33203125" style="307" customWidth="1"/>
    <col min="9776" max="9776" width="1.83203125" style="307" customWidth="1"/>
    <col min="9777" max="9777" width="3" style="307" customWidth="1"/>
    <col min="9778" max="9778" width="2.5" style="307" customWidth="1"/>
    <col min="9779" max="9779" width="3.1640625" style="307" customWidth="1"/>
    <col min="9780" max="9780" width="2.6640625" style="307" customWidth="1"/>
    <col min="9781" max="9782" width="3" style="307" customWidth="1"/>
    <col min="9783" max="9783" width="2.5" style="307" customWidth="1"/>
    <col min="9784" max="9784" width="1.83203125" style="307" customWidth="1"/>
    <col min="9785" max="9785" width="2.83203125" style="307" customWidth="1"/>
    <col min="9786" max="9786" width="2.33203125" style="307" customWidth="1"/>
    <col min="9787" max="9787" width="1.1640625" style="307" customWidth="1"/>
    <col min="9788" max="9788" width="2" style="307" customWidth="1"/>
    <col min="9789" max="9789" width="1.83203125" style="307" customWidth="1"/>
    <col min="9790" max="9790" width="1" style="307" customWidth="1"/>
    <col min="9791" max="9984" width="14.6640625" style="307"/>
    <col min="9985" max="9987" width="3.33203125" style="307" customWidth="1"/>
    <col min="9988" max="9988" width="10.5" style="307" customWidth="1"/>
    <col min="9989" max="10017" width="3.33203125" style="307" customWidth="1"/>
    <col min="10018" max="10018" width="9" style="307" customWidth="1"/>
    <col min="10019" max="10031" width="3.33203125" style="307" customWidth="1"/>
    <col min="10032" max="10032" width="1.83203125" style="307" customWidth="1"/>
    <col min="10033" max="10033" width="3" style="307" customWidth="1"/>
    <col min="10034" max="10034" width="2.5" style="307" customWidth="1"/>
    <col min="10035" max="10035" width="3.1640625" style="307" customWidth="1"/>
    <col min="10036" max="10036" width="2.6640625" style="307" customWidth="1"/>
    <col min="10037" max="10038" width="3" style="307" customWidth="1"/>
    <col min="10039" max="10039" width="2.5" style="307" customWidth="1"/>
    <col min="10040" max="10040" width="1.83203125" style="307" customWidth="1"/>
    <col min="10041" max="10041" width="2.83203125" style="307" customWidth="1"/>
    <col min="10042" max="10042" width="2.33203125" style="307" customWidth="1"/>
    <col min="10043" max="10043" width="1.1640625" style="307" customWidth="1"/>
    <col min="10044" max="10044" width="2" style="307" customWidth="1"/>
    <col min="10045" max="10045" width="1.83203125" style="307" customWidth="1"/>
    <col min="10046" max="10046" width="1" style="307" customWidth="1"/>
    <col min="10047" max="10240" width="14.6640625" style="307"/>
    <col min="10241" max="10243" width="3.33203125" style="307" customWidth="1"/>
    <col min="10244" max="10244" width="10.5" style="307" customWidth="1"/>
    <col min="10245" max="10273" width="3.33203125" style="307" customWidth="1"/>
    <col min="10274" max="10274" width="9" style="307" customWidth="1"/>
    <col min="10275" max="10287" width="3.33203125" style="307" customWidth="1"/>
    <col min="10288" max="10288" width="1.83203125" style="307" customWidth="1"/>
    <col min="10289" max="10289" width="3" style="307" customWidth="1"/>
    <col min="10290" max="10290" width="2.5" style="307" customWidth="1"/>
    <col min="10291" max="10291" width="3.1640625" style="307" customWidth="1"/>
    <col min="10292" max="10292" width="2.6640625" style="307" customWidth="1"/>
    <col min="10293" max="10294" width="3" style="307" customWidth="1"/>
    <col min="10295" max="10295" width="2.5" style="307" customWidth="1"/>
    <col min="10296" max="10296" width="1.83203125" style="307" customWidth="1"/>
    <col min="10297" max="10297" width="2.83203125" style="307" customWidth="1"/>
    <col min="10298" max="10298" width="2.33203125" style="307" customWidth="1"/>
    <col min="10299" max="10299" width="1.1640625" style="307" customWidth="1"/>
    <col min="10300" max="10300" width="2" style="307" customWidth="1"/>
    <col min="10301" max="10301" width="1.83203125" style="307" customWidth="1"/>
    <col min="10302" max="10302" width="1" style="307" customWidth="1"/>
    <col min="10303" max="10496" width="14.6640625" style="307"/>
    <col min="10497" max="10499" width="3.33203125" style="307" customWidth="1"/>
    <col min="10500" max="10500" width="10.5" style="307" customWidth="1"/>
    <col min="10501" max="10529" width="3.33203125" style="307" customWidth="1"/>
    <col min="10530" max="10530" width="9" style="307" customWidth="1"/>
    <col min="10531" max="10543" width="3.33203125" style="307" customWidth="1"/>
    <col min="10544" max="10544" width="1.83203125" style="307" customWidth="1"/>
    <col min="10545" max="10545" width="3" style="307" customWidth="1"/>
    <col min="10546" max="10546" width="2.5" style="307" customWidth="1"/>
    <col min="10547" max="10547" width="3.1640625" style="307" customWidth="1"/>
    <col min="10548" max="10548" width="2.6640625" style="307" customWidth="1"/>
    <col min="10549" max="10550" width="3" style="307" customWidth="1"/>
    <col min="10551" max="10551" width="2.5" style="307" customWidth="1"/>
    <col min="10552" max="10552" width="1.83203125" style="307" customWidth="1"/>
    <col min="10553" max="10553" width="2.83203125" style="307" customWidth="1"/>
    <col min="10554" max="10554" width="2.33203125" style="307" customWidth="1"/>
    <col min="10555" max="10555" width="1.1640625" style="307" customWidth="1"/>
    <col min="10556" max="10556" width="2" style="307" customWidth="1"/>
    <col min="10557" max="10557" width="1.83203125" style="307" customWidth="1"/>
    <col min="10558" max="10558" width="1" style="307" customWidth="1"/>
    <col min="10559" max="10752" width="14.6640625" style="307"/>
    <col min="10753" max="10755" width="3.33203125" style="307" customWidth="1"/>
    <col min="10756" max="10756" width="10.5" style="307" customWidth="1"/>
    <col min="10757" max="10785" width="3.33203125" style="307" customWidth="1"/>
    <col min="10786" max="10786" width="9" style="307" customWidth="1"/>
    <col min="10787" max="10799" width="3.33203125" style="307" customWidth="1"/>
    <col min="10800" max="10800" width="1.83203125" style="307" customWidth="1"/>
    <col min="10801" max="10801" width="3" style="307" customWidth="1"/>
    <col min="10802" max="10802" width="2.5" style="307" customWidth="1"/>
    <col min="10803" max="10803" width="3.1640625" style="307" customWidth="1"/>
    <col min="10804" max="10804" width="2.6640625" style="307" customWidth="1"/>
    <col min="10805" max="10806" width="3" style="307" customWidth="1"/>
    <col min="10807" max="10807" width="2.5" style="307" customWidth="1"/>
    <col min="10808" max="10808" width="1.83203125" style="307" customWidth="1"/>
    <col min="10809" max="10809" width="2.83203125" style="307" customWidth="1"/>
    <col min="10810" max="10810" width="2.33203125" style="307" customWidth="1"/>
    <col min="10811" max="10811" width="1.1640625" style="307" customWidth="1"/>
    <col min="10812" max="10812" width="2" style="307" customWidth="1"/>
    <col min="10813" max="10813" width="1.83203125" style="307" customWidth="1"/>
    <col min="10814" max="10814" width="1" style="307" customWidth="1"/>
    <col min="10815" max="11008" width="14.6640625" style="307"/>
    <col min="11009" max="11011" width="3.33203125" style="307" customWidth="1"/>
    <col min="11012" max="11012" width="10.5" style="307" customWidth="1"/>
    <col min="11013" max="11041" width="3.33203125" style="307" customWidth="1"/>
    <col min="11042" max="11042" width="9" style="307" customWidth="1"/>
    <col min="11043" max="11055" width="3.33203125" style="307" customWidth="1"/>
    <col min="11056" max="11056" width="1.83203125" style="307" customWidth="1"/>
    <col min="11057" max="11057" width="3" style="307" customWidth="1"/>
    <col min="11058" max="11058" width="2.5" style="307" customWidth="1"/>
    <col min="11059" max="11059" width="3.1640625" style="307" customWidth="1"/>
    <col min="11060" max="11060" width="2.6640625" style="307" customWidth="1"/>
    <col min="11061" max="11062" width="3" style="307" customWidth="1"/>
    <col min="11063" max="11063" width="2.5" style="307" customWidth="1"/>
    <col min="11064" max="11064" width="1.83203125" style="307" customWidth="1"/>
    <col min="11065" max="11065" width="2.83203125" style="307" customWidth="1"/>
    <col min="11066" max="11066" width="2.33203125" style="307" customWidth="1"/>
    <col min="11067" max="11067" width="1.1640625" style="307" customWidth="1"/>
    <col min="11068" max="11068" width="2" style="307" customWidth="1"/>
    <col min="11069" max="11069" width="1.83203125" style="307" customWidth="1"/>
    <col min="11070" max="11070" width="1" style="307" customWidth="1"/>
    <col min="11071" max="11264" width="14.6640625" style="307"/>
    <col min="11265" max="11267" width="3.33203125" style="307" customWidth="1"/>
    <col min="11268" max="11268" width="10.5" style="307" customWidth="1"/>
    <col min="11269" max="11297" width="3.33203125" style="307" customWidth="1"/>
    <col min="11298" max="11298" width="9" style="307" customWidth="1"/>
    <col min="11299" max="11311" width="3.33203125" style="307" customWidth="1"/>
    <col min="11312" max="11312" width="1.83203125" style="307" customWidth="1"/>
    <col min="11313" max="11313" width="3" style="307" customWidth="1"/>
    <col min="11314" max="11314" width="2.5" style="307" customWidth="1"/>
    <col min="11315" max="11315" width="3.1640625" style="307" customWidth="1"/>
    <col min="11316" max="11316" width="2.6640625" style="307" customWidth="1"/>
    <col min="11317" max="11318" width="3" style="307" customWidth="1"/>
    <col min="11319" max="11319" width="2.5" style="307" customWidth="1"/>
    <col min="11320" max="11320" width="1.83203125" style="307" customWidth="1"/>
    <col min="11321" max="11321" width="2.83203125" style="307" customWidth="1"/>
    <col min="11322" max="11322" width="2.33203125" style="307" customWidth="1"/>
    <col min="11323" max="11323" width="1.1640625" style="307" customWidth="1"/>
    <col min="11324" max="11324" width="2" style="307" customWidth="1"/>
    <col min="11325" max="11325" width="1.83203125" style="307" customWidth="1"/>
    <col min="11326" max="11326" width="1" style="307" customWidth="1"/>
    <col min="11327" max="11520" width="14.6640625" style="307"/>
    <col min="11521" max="11523" width="3.33203125" style="307" customWidth="1"/>
    <col min="11524" max="11524" width="10.5" style="307" customWidth="1"/>
    <col min="11525" max="11553" width="3.33203125" style="307" customWidth="1"/>
    <col min="11554" max="11554" width="9" style="307" customWidth="1"/>
    <col min="11555" max="11567" width="3.33203125" style="307" customWidth="1"/>
    <col min="11568" max="11568" width="1.83203125" style="307" customWidth="1"/>
    <col min="11569" max="11569" width="3" style="307" customWidth="1"/>
    <col min="11570" max="11570" width="2.5" style="307" customWidth="1"/>
    <col min="11571" max="11571" width="3.1640625" style="307" customWidth="1"/>
    <col min="11572" max="11572" width="2.6640625" style="307" customWidth="1"/>
    <col min="11573" max="11574" width="3" style="307" customWidth="1"/>
    <col min="11575" max="11575" width="2.5" style="307" customWidth="1"/>
    <col min="11576" max="11576" width="1.83203125" style="307" customWidth="1"/>
    <col min="11577" max="11577" width="2.83203125" style="307" customWidth="1"/>
    <col min="11578" max="11578" width="2.33203125" style="307" customWidth="1"/>
    <col min="11579" max="11579" width="1.1640625" style="307" customWidth="1"/>
    <col min="11580" max="11580" width="2" style="307" customWidth="1"/>
    <col min="11581" max="11581" width="1.83203125" style="307" customWidth="1"/>
    <col min="11582" max="11582" width="1" style="307" customWidth="1"/>
    <col min="11583" max="11776" width="14.6640625" style="307"/>
    <col min="11777" max="11779" width="3.33203125" style="307" customWidth="1"/>
    <col min="11780" max="11780" width="10.5" style="307" customWidth="1"/>
    <col min="11781" max="11809" width="3.33203125" style="307" customWidth="1"/>
    <col min="11810" max="11810" width="9" style="307" customWidth="1"/>
    <col min="11811" max="11823" width="3.33203125" style="307" customWidth="1"/>
    <col min="11824" max="11824" width="1.83203125" style="307" customWidth="1"/>
    <col min="11825" max="11825" width="3" style="307" customWidth="1"/>
    <col min="11826" max="11826" width="2.5" style="307" customWidth="1"/>
    <col min="11827" max="11827" width="3.1640625" style="307" customWidth="1"/>
    <col min="11828" max="11828" width="2.6640625" style="307" customWidth="1"/>
    <col min="11829" max="11830" width="3" style="307" customWidth="1"/>
    <col min="11831" max="11831" width="2.5" style="307" customWidth="1"/>
    <col min="11832" max="11832" width="1.83203125" style="307" customWidth="1"/>
    <col min="11833" max="11833" width="2.83203125" style="307" customWidth="1"/>
    <col min="11834" max="11834" width="2.33203125" style="307" customWidth="1"/>
    <col min="11835" max="11835" width="1.1640625" style="307" customWidth="1"/>
    <col min="11836" max="11836" width="2" style="307" customWidth="1"/>
    <col min="11837" max="11837" width="1.83203125" style="307" customWidth="1"/>
    <col min="11838" max="11838" width="1" style="307" customWidth="1"/>
    <col min="11839" max="12032" width="14.6640625" style="307"/>
    <col min="12033" max="12035" width="3.33203125" style="307" customWidth="1"/>
    <col min="12036" max="12036" width="10.5" style="307" customWidth="1"/>
    <col min="12037" max="12065" width="3.33203125" style="307" customWidth="1"/>
    <col min="12066" max="12066" width="9" style="307" customWidth="1"/>
    <col min="12067" max="12079" width="3.33203125" style="307" customWidth="1"/>
    <col min="12080" max="12080" width="1.83203125" style="307" customWidth="1"/>
    <col min="12081" max="12081" width="3" style="307" customWidth="1"/>
    <col min="12082" max="12082" width="2.5" style="307" customWidth="1"/>
    <col min="12083" max="12083" width="3.1640625" style="307" customWidth="1"/>
    <col min="12084" max="12084" width="2.6640625" style="307" customWidth="1"/>
    <col min="12085" max="12086" width="3" style="307" customWidth="1"/>
    <col min="12087" max="12087" width="2.5" style="307" customWidth="1"/>
    <col min="12088" max="12088" width="1.83203125" style="307" customWidth="1"/>
    <col min="12089" max="12089" width="2.83203125" style="307" customWidth="1"/>
    <col min="12090" max="12090" width="2.33203125" style="307" customWidth="1"/>
    <col min="12091" max="12091" width="1.1640625" style="307" customWidth="1"/>
    <col min="12092" max="12092" width="2" style="307" customWidth="1"/>
    <col min="12093" max="12093" width="1.83203125" style="307" customWidth="1"/>
    <col min="12094" max="12094" width="1" style="307" customWidth="1"/>
    <col min="12095" max="12288" width="14.6640625" style="307"/>
    <col min="12289" max="12291" width="3.33203125" style="307" customWidth="1"/>
    <col min="12292" max="12292" width="10.5" style="307" customWidth="1"/>
    <col min="12293" max="12321" width="3.33203125" style="307" customWidth="1"/>
    <col min="12322" max="12322" width="9" style="307" customWidth="1"/>
    <col min="12323" max="12335" width="3.33203125" style="307" customWidth="1"/>
    <col min="12336" max="12336" width="1.83203125" style="307" customWidth="1"/>
    <col min="12337" max="12337" width="3" style="307" customWidth="1"/>
    <col min="12338" max="12338" width="2.5" style="307" customWidth="1"/>
    <col min="12339" max="12339" width="3.1640625" style="307" customWidth="1"/>
    <col min="12340" max="12340" width="2.6640625" style="307" customWidth="1"/>
    <col min="12341" max="12342" width="3" style="307" customWidth="1"/>
    <col min="12343" max="12343" width="2.5" style="307" customWidth="1"/>
    <col min="12344" max="12344" width="1.83203125" style="307" customWidth="1"/>
    <col min="12345" max="12345" width="2.83203125" style="307" customWidth="1"/>
    <col min="12346" max="12346" width="2.33203125" style="307" customWidth="1"/>
    <col min="12347" max="12347" width="1.1640625" style="307" customWidth="1"/>
    <col min="12348" max="12348" width="2" style="307" customWidth="1"/>
    <col min="12349" max="12349" width="1.83203125" style="307" customWidth="1"/>
    <col min="12350" max="12350" width="1" style="307" customWidth="1"/>
    <col min="12351" max="12544" width="14.6640625" style="307"/>
    <col min="12545" max="12547" width="3.33203125" style="307" customWidth="1"/>
    <col min="12548" max="12548" width="10.5" style="307" customWidth="1"/>
    <col min="12549" max="12577" width="3.33203125" style="307" customWidth="1"/>
    <col min="12578" max="12578" width="9" style="307" customWidth="1"/>
    <col min="12579" max="12591" width="3.33203125" style="307" customWidth="1"/>
    <col min="12592" max="12592" width="1.83203125" style="307" customWidth="1"/>
    <col min="12593" max="12593" width="3" style="307" customWidth="1"/>
    <col min="12594" max="12594" width="2.5" style="307" customWidth="1"/>
    <col min="12595" max="12595" width="3.1640625" style="307" customWidth="1"/>
    <col min="12596" max="12596" width="2.6640625" style="307" customWidth="1"/>
    <col min="12597" max="12598" width="3" style="307" customWidth="1"/>
    <col min="12599" max="12599" width="2.5" style="307" customWidth="1"/>
    <col min="12600" max="12600" width="1.83203125" style="307" customWidth="1"/>
    <col min="12601" max="12601" width="2.83203125" style="307" customWidth="1"/>
    <col min="12602" max="12602" width="2.33203125" style="307" customWidth="1"/>
    <col min="12603" max="12603" width="1.1640625" style="307" customWidth="1"/>
    <col min="12604" max="12604" width="2" style="307" customWidth="1"/>
    <col min="12605" max="12605" width="1.83203125" style="307" customWidth="1"/>
    <col min="12606" max="12606" width="1" style="307" customWidth="1"/>
    <col min="12607" max="12800" width="14.6640625" style="307"/>
    <col min="12801" max="12803" width="3.33203125" style="307" customWidth="1"/>
    <col min="12804" max="12804" width="10.5" style="307" customWidth="1"/>
    <col min="12805" max="12833" width="3.33203125" style="307" customWidth="1"/>
    <col min="12834" max="12834" width="9" style="307" customWidth="1"/>
    <col min="12835" max="12847" width="3.33203125" style="307" customWidth="1"/>
    <col min="12848" max="12848" width="1.83203125" style="307" customWidth="1"/>
    <col min="12849" max="12849" width="3" style="307" customWidth="1"/>
    <col min="12850" max="12850" width="2.5" style="307" customWidth="1"/>
    <col min="12851" max="12851" width="3.1640625" style="307" customWidth="1"/>
    <col min="12852" max="12852" width="2.6640625" style="307" customWidth="1"/>
    <col min="12853" max="12854" width="3" style="307" customWidth="1"/>
    <col min="12855" max="12855" width="2.5" style="307" customWidth="1"/>
    <col min="12856" max="12856" width="1.83203125" style="307" customWidth="1"/>
    <col min="12857" max="12857" width="2.83203125" style="307" customWidth="1"/>
    <col min="12858" max="12858" width="2.33203125" style="307" customWidth="1"/>
    <col min="12859" max="12859" width="1.1640625" style="307" customWidth="1"/>
    <col min="12860" max="12860" width="2" style="307" customWidth="1"/>
    <col min="12861" max="12861" width="1.83203125" style="307" customWidth="1"/>
    <col min="12862" max="12862" width="1" style="307" customWidth="1"/>
    <col min="12863" max="13056" width="14.6640625" style="307"/>
    <col min="13057" max="13059" width="3.33203125" style="307" customWidth="1"/>
    <col min="13060" max="13060" width="10.5" style="307" customWidth="1"/>
    <col min="13061" max="13089" width="3.33203125" style="307" customWidth="1"/>
    <col min="13090" max="13090" width="9" style="307" customWidth="1"/>
    <col min="13091" max="13103" width="3.33203125" style="307" customWidth="1"/>
    <col min="13104" max="13104" width="1.83203125" style="307" customWidth="1"/>
    <col min="13105" max="13105" width="3" style="307" customWidth="1"/>
    <col min="13106" max="13106" width="2.5" style="307" customWidth="1"/>
    <col min="13107" max="13107" width="3.1640625" style="307" customWidth="1"/>
    <col min="13108" max="13108" width="2.6640625" style="307" customWidth="1"/>
    <col min="13109" max="13110" width="3" style="307" customWidth="1"/>
    <col min="13111" max="13111" width="2.5" style="307" customWidth="1"/>
    <col min="13112" max="13112" width="1.83203125" style="307" customWidth="1"/>
    <col min="13113" max="13113" width="2.83203125" style="307" customWidth="1"/>
    <col min="13114" max="13114" width="2.33203125" style="307" customWidth="1"/>
    <col min="13115" max="13115" width="1.1640625" style="307" customWidth="1"/>
    <col min="13116" max="13116" width="2" style="307" customWidth="1"/>
    <col min="13117" max="13117" width="1.83203125" style="307" customWidth="1"/>
    <col min="13118" max="13118" width="1" style="307" customWidth="1"/>
    <col min="13119" max="13312" width="14.6640625" style="307"/>
    <col min="13313" max="13315" width="3.33203125" style="307" customWidth="1"/>
    <col min="13316" max="13316" width="10.5" style="307" customWidth="1"/>
    <col min="13317" max="13345" width="3.33203125" style="307" customWidth="1"/>
    <col min="13346" max="13346" width="9" style="307" customWidth="1"/>
    <col min="13347" max="13359" width="3.33203125" style="307" customWidth="1"/>
    <col min="13360" max="13360" width="1.83203125" style="307" customWidth="1"/>
    <col min="13361" max="13361" width="3" style="307" customWidth="1"/>
    <col min="13362" max="13362" width="2.5" style="307" customWidth="1"/>
    <col min="13363" max="13363" width="3.1640625" style="307" customWidth="1"/>
    <col min="13364" max="13364" width="2.6640625" style="307" customWidth="1"/>
    <col min="13365" max="13366" width="3" style="307" customWidth="1"/>
    <col min="13367" max="13367" width="2.5" style="307" customWidth="1"/>
    <col min="13368" max="13368" width="1.83203125" style="307" customWidth="1"/>
    <col min="13369" max="13369" width="2.83203125" style="307" customWidth="1"/>
    <col min="13370" max="13370" width="2.33203125" style="307" customWidth="1"/>
    <col min="13371" max="13371" width="1.1640625" style="307" customWidth="1"/>
    <col min="13372" max="13372" width="2" style="307" customWidth="1"/>
    <col min="13373" max="13373" width="1.83203125" style="307" customWidth="1"/>
    <col min="13374" max="13374" width="1" style="307" customWidth="1"/>
    <col min="13375" max="13568" width="14.6640625" style="307"/>
    <col min="13569" max="13571" width="3.33203125" style="307" customWidth="1"/>
    <col min="13572" max="13572" width="10.5" style="307" customWidth="1"/>
    <col min="13573" max="13601" width="3.33203125" style="307" customWidth="1"/>
    <col min="13602" max="13602" width="9" style="307" customWidth="1"/>
    <col min="13603" max="13615" width="3.33203125" style="307" customWidth="1"/>
    <col min="13616" max="13616" width="1.83203125" style="307" customWidth="1"/>
    <col min="13617" max="13617" width="3" style="307" customWidth="1"/>
    <col min="13618" max="13618" width="2.5" style="307" customWidth="1"/>
    <col min="13619" max="13619" width="3.1640625" style="307" customWidth="1"/>
    <col min="13620" max="13620" width="2.6640625" style="307" customWidth="1"/>
    <col min="13621" max="13622" width="3" style="307" customWidth="1"/>
    <col min="13623" max="13623" width="2.5" style="307" customWidth="1"/>
    <col min="13624" max="13624" width="1.83203125" style="307" customWidth="1"/>
    <col min="13625" max="13625" width="2.83203125" style="307" customWidth="1"/>
    <col min="13626" max="13626" width="2.33203125" style="307" customWidth="1"/>
    <col min="13627" max="13627" width="1.1640625" style="307" customWidth="1"/>
    <col min="13628" max="13628" width="2" style="307" customWidth="1"/>
    <col min="13629" max="13629" width="1.83203125" style="307" customWidth="1"/>
    <col min="13630" max="13630" width="1" style="307" customWidth="1"/>
    <col min="13631" max="13824" width="14.6640625" style="307"/>
    <col min="13825" max="13827" width="3.33203125" style="307" customWidth="1"/>
    <col min="13828" max="13828" width="10.5" style="307" customWidth="1"/>
    <col min="13829" max="13857" width="3.33203125" style="307" customWidth="1"/>
    <col min="13858" max="13858" width="9" style="307" customWidth="1"/>
    <col min="13859" max="13871" width="3.33203125" style="307" customWidth="1"/>
    <col min="13872" max="13872" width="1.83203125" style="307" customWidth="1"/>
    <col min="13873" max="13873" width="3" style="307" customWidth="1"/>
    <col min="13874" max="13874" width="2.5" style="307" customWidth="1"/>
    <col min="13875" max="13875" width="3.1640625" style="307" customWidth="1"/>
    <col min="13876" max="13876" width="2.6640625" style="307" customWidth="1"/>
    <col min="13877" max="13878" width="3" style="307" customWidth="1"/>
    <col min="13879" max="13879" width="2.5" style="307" customWidth="1"/>
    <col min="13880" max="13880" width="1.83203125" style="307" customWidth="1"/>
    <col min="13881" max="13881" width="2.83203125" style="307" customWidth="1"/>
    <col min="13882" max="13882" width="2.33203125" style="307" customWidth="1"/>
    <col min="13883" max="13883" width="1.1640625" style="307" customWidth="1"/>
    <col min="13884" max="13884" width="2" style="307" customWidth="1"/>
    <col min="13885" max="13885" width="1.83203125" style="307" customWidth="1"/>
    <col min="13886" max="13886" width="1" style="307" customWidth="1"/>
    <col min="13887" max="14080" width="14.6640625" style="307"/>
    <col min="14081" max="14083" width="3.33203125" style="307" customWidth="1"/>
    <col min="14084" max="14084" width="10.5" style="307" customWidth="1"/>
    <col min="14085" max="14113" width="3.33203125" style="307" customWidth="1"/>
    <col min="14114" max="14114" width="9" style="307" customWidth="1"/>
    <col min="14115" max="14127" width="3.33203125" style="307" customWidth="1"/>
    <col min="14128" max="14128" width="1.83203125" style="307" customWidth="1"/>
    <col min="14129" max="14129" width="3" style="307" customWidth="1"/>
    <col min="14130" max="14130" width="2.5" style="307" customWidth="1"/>
    <col min="14131" max="14131" width="3.1640625" style="307" customWidth="1"/>
    <col min="14132" max="14132" width="2.6640625" style="307" customWidth="1"/>
    <col min="14133" max="14134" width="3" style="307" customWidth="1"/>
    <col min="14135" max="14135" width="2.5" style="307" customWidth="1"/>
    <col min="14136" max="14136" width="1.83203125" style="307" customWidth="1"/>
    <col min="14137" max="14137" width="2.83203125" style="307" customWidth="1"/>
    <col min="14138" max="14138" width="2.33203125" style="307" customWidth="1"/>
    <col min="14139" max="14139" width="1.1640625" style="307" customWidth="1"/>
    <col min="14140" max="14140" width="2" style="307" customWidth="1"/>
    <col min="14141" max="14141" width="1.83203125" style="307" customWidth="1"/>
    <col min="14142" max="14142" width="1" style="307" customWidth="1"/>
    <col min="14143" max="14336" width="14.6640625" style="307"/>
    <col min="14337" max="14339" width="3.33203125" style="307" customWidth="1"/>
    <col min="14340" max="14340" width="10.5" style="307" customWidth="1"/>
    <col min="14341" max="14369" width="3.33203125" style="307" customWidth="1"/>
    <col min="14370" max="14370" width="9" style="307" customWidth="1"/>
    <col min="14371" max="14383" width="3.33203125" style="307" customWidth="1"/>
    <col min="14384" max="14384" width="1.83203125" style="307" customWidth="1"/>
    <col min="14385" max="14385" width="3" style="307" customWidth="1"/>
    <col min="14386" max="14386" width="2.5" style="307" customWidth="1"/>
    <col min="14387" max="14387" width="3.1640625" style="307" customWidth="1"/>
    <col min="14388" max="14388" width="2.6640625" style="307" customWidth="1"/>
    <col min="14389" max="14390" width="3" style="307" customWidth="1"/>
    <col min="14391" max="14391" width="2.5" style="307" customWidth="1"/>
    <col min="14392" max="14392" width="1.83203125" style="307" customWidth="1"/>
    <col min="14393" max="14393" width="2.83203125" style="307" customWidth="1"/>
    <col min="14394" max="14394" width="2.33203125" style="307" customWidth="1"/>
    <col min="14395" max="14395" width="1.1640625" style="307" customWidth="1"/>
    <col min="14396" max="14396" width="2" style="307" customWidth="1"/>
    <col min="14397" max="14397" width="1.83203125" style="307" customWidth="1"/>
    <col min="14398" max="14398" width="1" style="307" customWidth="1"/>
    <col min="14399" max="14592" width="14.6640625" style="307"/>
    <col min="14593" max="14595" width="3.33203125" style="307" customWidth="1"/>
    <col min="14596" max="14596" width="10.5" style="307" customWidth="1"/>
    <col min="14597" max="14625" width="3.33203125" style="307" customWidth="1"/>
    <col min="14626" max="14626" width="9" style="307" customWidth="1"/>
    <col min="14627" max="14639" width="3.33203125" style="307" customWidth="1"/>
    <col min="14640" max="14640" width="1.83203125" style="307" customWidth="1"/>
    <col min="14641" max="14641" width="3" style="307" customWidth="1"/>
    <col min="14642" max="14642" width="2.5" style="307" customWidth="1"/>
    <col min="14643" max="14643" width="3.1640625" style="307" customWidth="1"/>
    <col min="14644" max="14644" width="2.6640625" style="307" customWidth="1"/>
    <col min="14645" max="14646" width="3" style="307" customWidth="1"/>
    <col min="14647" max="14647" width="2.5" style="307" customWidth="1"/>
    <col min="14648" max="14648" width="1.83203125" style="307" customWidth="1"/>
    <col min="14649" max="14649" width="2.83203125" style="307" customWidth="1"/>
    <col min="14650" max="14650" width="2.33203125" style="307" customWidth="1"/>
    <col min="14651" max="14651" width="1.1640625" style="307" customWidth="1"/>
    <col min="14652" max="14652" width="2" style="307" customWidth="1"/>
    <col min="14653" max="14653" width="1.83203125" style="307" customWidth="1"/>
    <col min="14654" max="14654" width="1" style="307" customWidth="1"/>
    <col min="14655" max="14848" width="14.6640625" style="307"/>
    <col min="14849" max="14851" width="3.33203125" style="307" customWidth="1"/>
    <col min="14852" max="14852" width="10.5" style="307" customWidth="1"/>
    <col min="14853" max="14881" width="3.33203125" style="307" customWidth="1"/>
    <col min="14882" max="14882" width="9" style="307" customWidth="1"/>
    <col min="14883" max="14895" width="3.33203125" style="307" customWidth="1"/>
    <col min="14896" max="14896" width="1.83203125" style="307" customWidth="1"/>
    <col min="14897" max="14897" width="3" style="307" customWidth="1"/>
    <col min="14898" max="14898" width="2.5" style="307" customWidth="1"/>
    <col min="14899" max="14899" width="3.1640625" style="307" customWidth="1"/>
    <col min="14900" max="14900" width="2.6640625" style="307" customWidth="1"/>
    <col min="14901" max="14902" width="3" style="307" customWidth="1"/>
    <col min="14903" max="14903" width="2.5" style="307" customWidth="1"/>
    <col min="14904" max="14904" width="1.83203125" style="307" customWidth="1"/>
    <col min="14905" max="14905" width="2.83203125" style="307" customWidth="1"/>
    <col min="14906" max="14906" width="2.33203125" style="307" customWidth="1"/>
    <col min="14907" max="14907" width="1.1640625" style="307" customWidth="1"/>
    <col min="14908" max="14908" width="2" style="307" customWidth="1"/>
    <col min="14909" max="14909" width="1.83203125" style="307" customWidth="1"/>
    <col min="14910" max="14910" width="1" style="307" customWidth="1"/>
    <col min="14911" max="15104" width="14.6640625" style="307"/>
    <col min="15105" max="15107" width="3.33203125" style="307" customWidth="1"/>
    <col min="15108" max="15108" width="10.5" style="307" customWidth="1"/>
    <col min="15109" max="15137" width="3.33203125" style="307" customWidth="1"/>
    <col min="15138" max="15138" width="9" style="307" customWidth="1"/>
    <col min="15139" max="15151" width="3.33203125" style="307" customWidth="1"/>
    <col min="15152" max="15152" width="1.83203125" style="307" customWidth="1"/>
    <col min="15153" max="15153" width="3" style="307" customWidth="1"/>
    <col min="15154" max="15154" width="2.5" style="307" customWidth="1"/>
    <col min="15155" max="15155" width="3.1640625" style="307" customWidth="1"/>
    <col min="15156" max="15156" width="2.6640625" style="307" customWidth="1"/>
    <col min="15157" max="15158" width="3" style="307" customWidth="1"/>
    <col min="15159" max="15159" width="2.5" style="307" customWidth="1"/>
    <col min="15160" max="15160" width="1.83203125" style="307" customWidth="1"/>
    <col min="15161" max="15161" width="2.83203125" style="307" customWidth="1"/>
    <col min="15162" max="15162" width="2.33203125" style="307" customWidth="1"/>
    <col min="15163" max="15163" width="1.1640625" style="307" customWidth="1"/>
    <col min="15164" max="15164" width="2" style="307" customWidth="1"/>
    <col min="15165" max="15165" width="1.83203125" style="307" customWidth="1"/>
    <col min="15166" max="15166" width="1" style="307" customWidth="1"/>
    <col min="15167" max="15360" width="14.6640625" style="307"/>
    <col min="15361" max="15363" width="3.33203125" style="307" customWidth="1"/>
    <col min="15364" max="15364" width="10.5" style="307" customWidth="1"/>
    <col min="15365" max="15393" width="3.33203125" style="307" customWidth="1"/>
    <col min="15394" max="15394" width="9" style="307" customWidth="1"/>
    <col min="15395" max="15407" width="3.33203125" style="307" customWidth="1"/>
    <col min="15408" max="15408" width="1.83203125" style="307" customWidth="1"/>
    <col min="15409" max="15409" width="3" style="307" customWidth="1"/>
    <col min="15410" max="15410" width="2.5" style="307" customWidth="1"/>
    <col min="15411" max="15411" width="3.1640625" style="307" customWidth="1"/>
    <col min="15412" max="15412" width="2.6640625" style="307" customWidth="1"/>
    <col min="15413" max="15414" width="3" style="307" customWidth="1"/>
    <col min="15415" max="15415" width="2.5" style="307" customWidth="1"/>
    <col min="15416" max="15416" width="1.83203125" style="307" customWidth="1"/>
    <col min="15417" max="15417" width="2.83203125" style="307" customWidth="1"/>
    <col min="15418" max="15418" width="2.33203125" style="307" customWidth="1"/>
    <col min="15419" max="15419" width="1.1640625" style="307" customWidth="1"/>
    <col min="15420" max="15420" width="2" style="307" customWidth="1"/>
    <col min="15421" max="15421" width="1.83203125" style="307" customWidth="1"/>
    <col min="15422" max="15422" width="1" style="307" customWidth="1"/>
    <col min="15423" max="15616" width="14.6640625" style="307"/>
    <col min="15617" max="15619" width="3.33203125" style="307" customWidth="1"/>
    <col min="15620" max="15620" width="10.5" style="307" customWidth="1"/>
    <col min="15621" max="15649" width="3.33203125" style="307" customWidth="1"/>
    <col min="15650" max="15650" width="9" style="307" customWidth="1"/>
    <col min="15651" max="15663" width="3.33203125" style="307" customWidth="1"/>
    <col min="15664" max="15664" width="1.83203125" style="307" customWidth="1"/>
    <col min="15665" max="15665" width="3" style="307" customWidth="1"/>
    <col min="15666" max="15666" width="2.5" style="307" customWidth="1"/>
    <col min="15667" max="15667" width="3.1640625" style="307" customWidth="1"/>
    <col min="15668" max="15668" width="2.6640625" style="307" customWidth="1"/>
    <col min="15669" max="15670" width="3" style="307" customWidth="1"/>
    <col min="15671" max="15671" width="2.5" style="307" customWidth="1"/>
    <col min="15672" max="15672" width="1.83203125" style="307" customWidth="1"/>
    <col min="15673" max="15673" width="2.83203125" style="307" customWidth="1"/>
    <col min="15674" max="15674" width="2.33203125" style="307" customWidth="1"/>
    <col min="15675" max="15675" width="1.1640625" style="307" customWidth="1"/>
    <col min="15676" max="15676" width="2" style="307" customWidth="1"/>
    <col min="15677" max="15677" width="1.83203125" style="307" customWidth="1"/>
    <col min="15678" max="15678" width="1" style="307" customWidth="1"/>
    <col min="15679" max="15872" width="14.6640625" style="307"/>
    <col min="15873" max="15875" width="3.33203125" style="307" customWidth="1"/>
    <col min="15876" max="15876" width="10.5" style="307" customWidth="1"/>
    <col min="15877" max="15905" width="3.33203125" style="307" customWidth="1"/>
    <col min="15906" max="15906" width="9" style="307" customWidth="1"/>
    <col min="15907" max="15919" width="3.33203125" style="307" customWidth="1"/>
    <col min="15920" max="15920" width="1.83203125" style="307" customWidth="1"/>
    <col min="15921" max="15921" width="3" style="307" customWidth="1"/>
    <col min="15922" max="15922" width="2.5" style="307" customWidth="1"/>
    <col min="15923" max="15923" width="3.1640625" style="307" customWidth="1"/>
    <col min="15924" max="15924" width="2.6640625" style="307" customWidth="1"/>
    <col min="15925" max="15926" width="3" style="307" customWidth="1"/>
    <col min="15927" max="15927" width="2.5" style="307" customWidth="1"/>
    <col min="15928" max="15928" width="1.83203125" style="307" customWidth="1"/>
    <col min="15929" max="15929" width="2.83203125" style="307" customWidth="1"/>
    <col min="15930" max="15930" width="2.33203125" style="307" customWidth="1"/>
    <col min="15931" max="15931" width="1.1640625" style="307" customWidth="1"/>
    <col min="15932" max="15932" width="2" style="307" customWidth="1"/>
    <col min="15933" max="15933" width="1.83203125" style="307" customWidth="1"/>
    <col min="15934" max="15934" width="1" style="307" customWidth="1"/>
    <col min="15935" max="16128" width="14.6640625" style="307"/>
    <col min="16129" max="16131" width="3.33203125" style="307" customWidth="1"/>
    <col min="16132" max="16132" width="10.5" style="307" customWidth="1"/>
    <col min="16133" max="16161" width="3.33203125" style="307" customWidth="1"/>
    <col min="16162" max="16162" width="9" style="307" customWidth="1"/>
    <col min="16163" max="16175" width="3.33203125" style="307" customWidth="1"/>
    <col min="16176" max="16176" width="1.83203125" style="307" customWidth="1"/>
    <col min="16177" max="16177" width="3" style="307" customWidth="1"/>
    <col min="16178" max="16178" width="2.5" style="307" customWidth="1"/>
    <col min="16179" max="16179" width="3.1640625" style="307" customWidth="1"/>
    <col min="16180" max="16180" width="2.6640625" style="307" customWidth="1"/>
    <col min="16181" max="16182" width="3" style="307" customWidth="1"/>
    <col min="16183" max="16183" width="2.5" style="307" customWidth="1"/>
    <col min="16184" max="16184" width="1.83203125" style="307" customWidth="1"/>
    <col min="16185" max="16185" width="2.83203125" style="307" customWidth="1"/>
    <col min="16186" max="16186" width="2.33203125" style="307" customWidth="1"/>
    <col min="16187" max="16187" width="1.1640625" style="307" customWidth="1"/>
    <col min="16188" max="16188" width="2" style="307" customWidth="1"/>
    <col min="16189" max="16189" width="1.83203125" style="307" customWidth="1"/>
    <col min="16190" max="16190" width="1" style="307" customWidth="1"/>
    <col min="16191" max="16384" width="14.6640625" style="307"/>
  </cols>
  <sheetData>
    <row r="1" spans="1:62" ht="13.5" customHeigh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4" t="s">
        <v>289</v>
      </c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5"/>
      <c r="AT1" s="305"/>
      <c r="AU1" s="305"/>
      <c r="AV1" s="305"/>
      <c r="AW1" s="305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</row>
    <row r="2" spans="1:62" ht="13.5" customHeight="1">
      <c r="A2" s="303"/>
      <c r="B2" s="303"/>
      <c r="C2" s="303"/>
      <c r="D2" s="306"/>
      <c r="E2" s="308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4" t="s">
        <v>290</v>
      </c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5"/>
      <c r="AV2" s="305"/>
      <c r="AW2" s="305"/>
      <c r="AX2" s="305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</row>
    <row r="3" spans="1:62" ht="13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4" t="s">
        <v>291</v>
      </c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5"/>
      <c r="AT3" s="305"/>
      <c r="AU3" s="305"/>
      <c r="AV3" s="305"/>
      <c r="AW3" s="305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</row>
    <row r="4" spans="1:62" ht="35.2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</row>
    <row r="5" spans="1:62" ht="13.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</row>
    <row r="6" spans="1:62" ht="13.5" customHeight="1">
      <c r="A6" s="309" t="s">
        <v>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9" t="s">
        <v>1</v>
      </c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</row>
    <row r="7" spans="1:62" ht="13.5" customHeight="1">
      <c r="A7" s="310" t="s">
        <v>292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10" t="s">
        <v>293</v>
      </c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</row>
    <row r="8" spans="1:62" ht="24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</row>
    <row r="9" spans="1:62" ht="26.25" customHeight="1">
      <c r="A9" s="303" t="s">
        <v>294</v>
      </c>
      <c r="B9" s="303"/>
      <c r="C9" s="303"/>
      <c r="D9" s="303"/>
      <c r="E9" s="303"/>
      <c r="F9" s="303"/>
      <c r="G9" s="303"/>
      <c r="H9" s="310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11" t="s">
        <v>295</v>
      </c>
      <c r="AK9" s="303"/>
      <c r="AL9" s="303"/>
      <c r="AM9" s="303"/>
      <c r="AN9" s="303"/>
      <c r="AO9" s="303"/>
      <c r="AP9" s="303"/>
      <c r="AQ9" s="310"/>
      <c r="AR9" s="303"/>
      <c r="AS9" s="303"/>
      <c r="AT9" s="303"/>
      <c r="AU9" s="303"/>
      <c r="AV9" s="303"/>
      <c r="AW9" s="303"/>
      <c r="AX9" s="303"/>
      <c r="AY9" s="303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</row>
    <row r="10" spans="1:62" ht="3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</row>
    <row r="11" spans="1:62" s="312" customFormat="1" ht="26.25" customHeight="1">
      <c r="A11" s="310" t="s">
        <v>316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10" t="s">
        <v>316</v>
      </c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</row>
    <row r="12" spans="1:62" ht="23.25" customHeight="1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</row>
    <row r="13" spans="1:62" ht="38.25" customHeight="1">
      <c r="A13" s="328" t="s">
        <v>296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03"/>
      <c r="AX13" s="303"/>
      <c r="AY13" s="303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</row>
    <row r="14" spans="1:62" s="312" customFormat="1" ht="13.5" customHeight="1">
      <c r="A14" s="329" t="s">
        <v>297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03"/>
      <c r="AX14" s="303"/>
      <c r="AY14" s="303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</row>
    <row r="15" spans="1:62" s="312" customFormat="1" ht="26.25" customHeight="1">
      <c r="A15" s="328" t="s">
        <v>298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03"/>
      <c r="AX15" s="303"/>
      <c r="AY15" s="303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</row>
    <row r="16" spans="1:62" s="312" customFormat="1" ht="17.25" customHeight="1">
      <c r="A16" s="330" t="s">
        <v>299</v>
      </c>
      <c r="B16" s="330"/>
      <c r="C16" s="330"/>
      <c r="D16" s="330"/>
      <c r="E16" s="330"/>
      <c r="F16" s="314"/>
      <c r="G16" s="331" t="s">
        <v>300</v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03"/>
      <c r="AX16" s="303"/>
      <c r="AY16" s="303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</row>
    <row r="17" spans="1:62" ht="19.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15"/>
      <c r="AW17" s="303"/>
      <c r="AX17" s="303"/>
      <c r="AY17" s="303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</row>
    <row r="18" spans="1:62" ht="19.5" customHeight="1">
      <c r="A18" s="306"/>
      <c r="B18" s="306"/>
      <c r="C18" s="306"/>
      <c r="D18" s="306"/>
      <c r="E18" s="306"/>
      <c r="F18" s="306"/>
      <c r="G18" s="320" t="s">
        <v>301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03"/>
      <c r="AX18" s="303"/>
      <c r="AY18" s="303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</row>
    <row r="19" spans="1:62" ht="13.5" customHeigh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</row>
    <row r="20" spans="1:62" ht="13.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 t="s">
        <v>302</v>
      </c>
      <c r="P20" s="308"/>
      <c r="Q20" s="308"/>
      <c r="R20" s="308"/>
      <c r="S20" s="308"/>
      <c r="T20" s="308"/>
      <c r="U20" s="308"/>
      <c r="V20" s="308"/>
      <c r="W20" s="308" t="s">
        <v>303</v>
      </c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</row>
    <row r="21" spans="1:62" ht="13.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</row>
    <row r="22" spans="1:62" ht="13.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 t="s">
        <v>304</v>
      </c>
      <c r="P22" s="308"/>
      <c r="Q22" s="308"/>
      <c r="R22" s="308"/>
      <c r="S22" s="308"/>
      <c r="T22" s="308"/>
      <c r="U22" s="308"/>
      <c r="V22" s="308"/>
      <c r="W22" s="308" t="s">
        <v>305</v>
      </c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</row>
    <row r="23" spans="1:62" ht="13.5" customHeigh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</row>
    <row r="24" spans="1:62" s="312" customFormat="1" ht="13.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 t="s">
        <v>306</v>
      </c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21" t="s">
        <v>307</v>
      </c>
      <c r="AB24" s="321"/>
      <c r="AC24" s="321"/>
      <c r="AD24" s="321"/>
      <c r="AE24" s="321"/>
      <c r="AF24" s="303" t="s">
        <v>308</v>
      </c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</row>
    <row r="25" spans="1:62" ht="13.5" customHeight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</row>
    <row r="26" spans="1:62" ht="13.5" customHeight="1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22" t="s">
        <v>309</v>
      </c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3" t="s">
        <v>310</v>
      </c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</row>
    <row r="27" spans="1:62" ht="13.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24" t="s">
        <v>311</v>
      </c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</row>
    <row r="28" spans="1:62" ht="13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</row>
    <row r="29" spans="1:62" s="312" customFormat="1" ht="13.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 t="s">
        <v>312</v>
      </c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25">
        <v>43091</v>
      </c>
      <c r="AD29" s="326"/>
      <c r="AE29" s="326"/>
      <c r="AF29" s="326"/>
      <c r="AG29" s="326"/>
      <c r="AH29" s="308"/>
      <c r="AI29" s="327" t="s">
        <v>313</v>
      </c>
      <c r="AJ29" s="327"/>
      <c r="AK29" s="326">
        <v>1248</v>
      </c>
      <c r="AL29" s="326"/>
      <c r="AM29" s="326"/>
      <c r="AN29" s="326"/>
      <c r="AO29" s="326"/>
      <c r="AP29" s="326"/>
      <c r="AQ29" s="308"/>
      <c r="AR29" s="308"/>
      <c r="AS29" s="308"/>
      <c r="AT29" s="308"/>
      <c r="AU29" s="308"/>
      <c r="AV29" s="308"/>
      <c r="AW29" s="308"/>
      <c r="AX29" s="308"/>
      <c r="AY29" s="308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</row>
    <row r="30" spans="1:62" ht="13.5" customHeigh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</row>
    <row r="31" spans="1:62" s="312" customFormat="1" ht="13.5" customHeight="1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 t="s">
        <v>314</v>
      </c>
      <c r="P31" s="308"/>
      <c r="Q31" s="308"/>
      <c r="R31" s="308"/>
      <c r="S31" s="319" t="s">
        <v>318</v>
      </c>
      <c r="T31" s="319"/>
      <c r="U31" s="319"/>
      <c r="V31" s="319"/>
      <c r="W31" s="319"/>
      <c r="X31" s="308"/>
      <c r="Y31" s="308"/>
      <c r="Z31" s="308"/>
      <c r="AA31" s="308" t="s">
        <v>315</v>
      </c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19" t="s">
        <v>317</v>
      </c>
      <c r="AO31" s="319"/>
      <c r="AP31" s="319"/>
      <c r="AQ31" s="319"/>
      <c r="AR31" s="319"/>
      <c r="AS31" s="308"/>
      <c r="AT31" s="308"/>
      <c r="AU31" s="308"/>
      <c r="AV31" s="308"/>
      <c r="AW31" s="308"/>
      <c r="AX31" s="308"/>
      <c r="AY31" s="308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</row>
    <row r="32" spans="1:62" ht="13.5" customHeight="1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</row>
    <row r="33" spans="1:51" ht="13.5" customHeight="1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</row>
    <row r="34" spans="1:51" ht="13.5" customHeight="1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</row>
    <row r="35" spans="1:51" ht="13.5" customHeight="1">
      <c r="A35" s="318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</row>
    <row r="36" spans="1:51" ht="13.5" customHeight="1">
      <c r="A36" s="318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</row>
    <row r="37" spans="1:51" ht="13.5" customHeight="1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</row>
    <row r="38" spans="1:51" ht="13.5" customHeight="1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</row>
    <row r="39" spans="1:51" ht="13.5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</row>
    <row r="40" spans="1:51" ht="13.5" customHeight="1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</row>
    <row r="41" spans="1:51" ht="13.5" customHeight="1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</row>
    <row r="42" spans="1:51" ht="13.5" customHeight="1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</row>
    <row r="43" spans="1:51" ht="13.5" customHeight="1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</row>
    <row r="44" spans="1:51" ht="13.5" customHeight="1">
      <c r="A44" s="318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</row>
    <row r="45" spans="1:51" ht="13.5" customHeight="1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</row>
    <row r="46" spans="1:51" ht="13.5" customHeight="1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</row>
    <row r="47" spans="1:51" ht="13.5" customHeight="1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</row>
    <row r="48" spans="1:51" ht="13.5" customHeight="1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</row>
    <row r="49" spans="1:51" ht="13.5" customHeight="1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</row>
    <row r="50" spans="1:51" ht="13.5" customHeight="1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</row>
    <row r="51" spans="1:51" ht="13.5" customHeight="1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</row>
    <row r="52" spans="1:51" ht="13.5" customHeight="1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</row>
    <row r="53" spans="1:51" ht="13.5" customHeight="1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</row>
    <row r="54" spans="1:51" ht="13.5" customHeight="1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</row>
    <row r="55" spans="1:51" ht="13.5" customHeight="1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</row>
    <row r="56" spans="1:51" ht="13.5" customHeight="1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</row>
    <row r="57" spans="1:51" ht="13.5" customHeight="1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</row>
    <row r="58" spans="1:51" ht="13.5" customHeight="1">
      <c r="A58" s="318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G18:AV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23"/>
  <sheetViews>
    <sheetView view="pageBreakPreview" zoomScale="91" zoomScaleNormal="60" zoomScaleSheetLayoutView="91" workbookViewId="0">
      <selection activeCell="BC28" sqref="BC28"/>
    </sheetView>
  </sheetViews>
  <sheetFormatPr defaultRowHeight="12.75"/>
  <cols>
    <col min="1" max="1" width="2.33203125" style="1"/>
    <col min="2" max="2" width="1.5" style="1"/>
    <col min="3" max="6" width="3" style="1"/>
    <col min="7" max="7" width="3.1640625" style="1"/>
    <col min="8" max="8" width="3" style="1"/>
    <col min="9" max="9" width="3.83203125" style="1" bestFit="1" customWidth="1"/>
    <col min="10" max="10" width="3" style="1"/>
    <col min="11" max="11" width="3.1640625" style="1"/>
    <col min="12" max="23" width="3" style="1"/>
    <col min="24" max="24" width="3.1640625" style="1"/>
    <col min="25" max="27" width="3" style="1"/>
    <col min="28" max="28" width="3.1640625" style="1"/>
    <col min="29" max="29" width="3" style="1"/>
    <col min="30" max="30" width="3.83203125" style="1" bestFit="1" customWidth="1"/>
    <col min="31" max="32" width="3" style="1"/>
    <col min="33" max="33" width="3.1640625" style="1"/>
    <col min="34" max="36" width="3" style="1"/>
    <col min="37" max="37" width="3.1640625" style="1"/>
    <col min="38" max="47" width="3" style="1"/>
    <col min="48" max="48" width="3.1640625" style="1"/>
    <col min="49" max="49" width="2.6640625" style="1"/>
    <col min="50" max="54" width="3" style="1"/>
    <col min="55" max="55" width="3.5" style="1"/>
    <col min="56" max="56" width="7.5" style="1"/>
    <col min="57" max="57" width="7.33203125" style="1"/>
    <col min="58" max="58" width="5.1640625" style="1"/>
    <col min="59" max="59" width="5.5" style="1" customWidth="1"/>
    <col min="60" max="60" width="5.6640625" style="1" customWidth="1"/>
    <col min="61" max="61" width="5.1640625" style="1"/>
    <col min="62" max="62" width="5.6640625" style="1"/>
    <col min="63" max="64" width="4.5" style="1"/>
    <col min="65" max="67" width="2.33203125" style="1"/>
    <col min="68" max="1022" width="9.5" style="1"/>
    <col min="1023" max="1024" width="9.5"/>
  </cols>
  <sheetData>
    <row r="1" spans="1:64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BA1" s="5"/>
    </row>
    <row r="2" spans="1:64" ht="26.1" customHeight="1" thickBo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57" t="s">
        <v>3</v>
      </c>
      <c r="BD2" s="357"/>
      <c r="BE2" s="357"/>
      <c r="BF2" s="357"/>
      <c r="BG2" s="357"/>
      <c r="BH2" s="357"/>
      <c r="BI2" s="357"/>
      <c r="BJ2" s="357"/>
      <c r="BK2" s="357"/>
      <c r="BL2" s="357"/>
    </row>
    <row r="3" spans="1:64" ht="12.75" customHeight="1" thickBot="1">
      <c r="A3" s="369" t="s">
        <v>4</v>
      </c>
      <c r="B3" s="369"/>
      <c r="C3" s="354" t="s">
        <v>5</v>
      </c>
      <c r="D3" s="354"/>
      <c r="E3" s="354"/>
      <c r="F3" s="354"/>
      <c r="G3" s="355" t="s">
        <v>6</v>
      </c>
      <c r="H3" s="354" t="s">
        <v>7</v>
      </c>
      <c r="I3" s="354"/>
      <c r="J3" s="354"/>
      <c r="K3" s="355" t="s">
        <v>8</v>
      </c>
      <c r="L3" s="354" t="s">
        <v>9</v>
      </c>
      <c r="M3" s="354"/>
      <c r="N3" s="354"/>
      <c r="O3" s="354"/>
      <c r="P3" s="354" t="s">
        <v>10</v>
      </c>
      <c r="Q3" s="354"/>
      <c r="R3" s="354"/>
      <c r="S3" s="354"/>
      <c r="T3" s="355" t="s">
        <v>11</v>
      </c>
      <c r="U3" s="354" t="s">
        <v>12</v>
      </c>
      <c r="V3" s="354"/>
      <c r="W3" s="354"/>
      <c r="X3" s="355" t="s">
        <v>13</v>
      </c>
      <c r="Y3" s="354" t="s">
        <v>14</v>
      </c>
      <c r="Z3" s="354"/>
      <c r="AA3" s="354"/>
      <c r="AB3" s="355" t="s">
        <v>15</v>
      </c>
      <c r="AC3" s="354" t="s">
        <v>16</v>
      </c>
      <c r="AD3" s="354"/>
      <c r="AE3" s="354"/>
      <c r="AF3" s="354"/>
      <c r="AG3" s="355" t="s">
        <v>17</v>
      </c>
      <c r="AH3" s="354" t="s">
        <v>18</v>
      </c>
      <c r="AI3" s="354"/>
      <c r="AJ3" s="354"/>
      <c r="AK3" s="355" t="s">
        <v>19</v>
      </c>
      <c r="AL3" s="354" t="s">
        <v>20</v>
      </c>
      <c r="AM3" s="354"/>
      <c r="AN3" s="354"/>
      <c r="AO3" s="354"/>
      <c r="AP3" s="354" t="s">
        <v>21</v>
      </c>
      <c r="AQ3" s="354"/>
      <c r="AR3" s="354"/>
      <c r="AS3" s="354"/>
      <c r="AT3" s="355" t="s">
        <v>22</v>
      </c>
      <c r="AU3" s="354" t="s">
        <v>23</v>
      </c>
      <c r="AV3" s="354"/>
      <c r="AW3" s="354"/>
      <c r="AX3" s="355" t="s">
        <v>24</v>
      </c>
      <c r="AY3" s="354" t="s">
        <v>25</v>
      </c>
      <c r="AZ3" s="354"/>
      <c r="BA3" s="354"/>
      <c r="BB3" s="354"/>
      <c r="BC3" s="356" t="s">
        <v>4</v>
      </c>
      <c r="BD3" s="365" t="s">
        <v>26</v>
      </c>
      <c r="BE3" s="366" t="s">
        <v>27</v>
      </c>
      <c r="BF3" s="362" t="s">
        <v>28</v>
      </c>
      <c r="BG3" s="363" t="s">
        <v>171</v>
      </c>
      <c r="BH3" s="364" t="s">
        <v>29</v>
      </c>
      <c r="BI3" s="360" t="s">
        <v>30</v>
      </c>
      <c r="BJ3" s="361" t="s">
        <v>31</v>
      </c>
      <c r="BK3" s="358" t="s">
        <v>32</v>
      </c>
      <c r="BL3" s="359" t="s">
        <v>33</v>
      </c>
    </row>
    <row r="4" spans="1:64" ht="13.5" thickBot="1">
      <c r="A4" s="369"/>
      <c r="B4" s="369"/>
      <c r="C4" s="354"/>
      <c r="D4" s="354"/>
      <c r="E4" s="354"/>
      <c r="F4" s="354"/>
      <c r="G4" s="355"/>
      <c r="H4" s="354"/>
      <c r="I4" s="354"/>
      <c r="J4" s="354"/>
      <c r="K4" s="355"/>
      <c r="L4" s="354"/>
      <c r="M4" s="354"/>
      <c r="N4" s="354"/>
      <c r="O4" s="354"/>
      <c r="P4" s="354"/>
      <c r="Q4" s="354"/>
      <c r="R4" s="354"/>
      <c r="S4" s="354"/>
      <c r="T4" s="355"/>
      <c r="U4" s="354"/>
      <c r="V4" s="354"/>
      <c r="W4" s="354"/>
      <c r="X4" s="355"/>
      <c r="Y4" s="354"/>
      <c r="Z4" s="354"/>
      <c r="AA4" s="354"/>
      <c r="AB4" s="355"/>
      <c r="AC4" s="354"/>
      <c r="AD4" s="354"/>
      <c r="AE4" s="354"/>
      <c r="AF4" s="354"/>
      <c r="AG4" s="355"/>
      <c r="AH4" s="354"/>
      <c r="AI4" s="354"/>
      <c r="AJ4" s="354"/>
      <c r="AK4" s="355"/>
      <c r="AL4" s="354"/>
      <c r="AM4" s="354"/>
      <c r="AN4" s="354"/>
      <c r="AO4" s="354"/>
      <c r="AP4" s="354"/>
      <c r="AQ4" s="354"/>
      <c r="AR4" s="354"/>
      <c r="AS4" s="354"/>
      <c r="AT4" s="355"/>
      <c r="AU4" s="354"/>
      <c r="AV4" s="354"/>
      <c r="AW4" s="354"/>
      <c r="AX4" s="355"/>
      <c r="AY4" s="354"/>
      <c r="AZ4" s="354"/>
      <c r="BA4" s="354"/>
      <c r="BB4" s="354"/>
      <c r="BC4" s="356"/>
      <c r="BD4" s="365"/>
      <c r="BE4" s="366"/>
      <c r="BF4" s="362"/>
      <c r="BG4" s="363"/>
      <c r="BH4" s="364"/>
      <c r="BI4" s="360"/>
      <c r="BJ4" s="361"/>
      <c r="BK4" s="358"/>
      <c r="BL4" s="359"/>
    </row>
    <row r="5" spans="1:64" ht="13.5" thickBot="1">
      <c r="A5" s="369"/>
      <c r="B5" s="369"/>
      <c r="C5" s="163"/>
      <c r="D5" s="164"/>
      <c r="E5" s="164"/>
      <c r="F5" s="165"/>
      <c r="G5" s="355"/>
      <c r="H5" s="166"/>
      <c r="I5" s="167"/>
      <c r="J5" s="168"/>
      <c r="K5" s="355"/>
      <c r="L5" s="163"/>
      <c r="M5" s="164"/>
      <c r="N5" s="164"/>
      <c r="O5" s="165"/>
      <c r="P5" s="166"/>
      <c r="Q5" s="167"/>
      <c r="R5" s="167"/>
      <c r="S5" s="168"/>
      <c r="T5" s="355"/>
      <c r="U5" s="166"/>
      <c r="V5" s="167"/>
      <c r="W5" s="168"/>
      <c r="X5" s="355"/>
      <c r="Y5" s="166"/>
      <c r="Z5" s="167"/>
      <c r="AA5" s="168"/>
      <c r="AB5" s="355"/>
      <c r="AC5" s="166"/>
      <c r="AD5" s="167"/>
      <c r="AE5" s="167"/>
      <c r="AF5" s="168"/>
      <c r="AG5" s="355"/>
      <c r="AH5" s="166"/>
      <c r="AI5" s="167"/>
      <c r="AJ5" s="168"/>
      <c r="AK5" s="355"/>
      <c r="AL5" s="163"/>
      <c r="AM5" s="164"/>
      <c r="AN5" s="164"/>
      <c r="AO5" s="165"/>
      <c r="AP5" s="166"/>
      <c r="AQ5" s="167"/>
      <c r="AR5" s="167"/>
      <c r="AS5" s="168"/>
      <c r="AT5" s="355"/>
      <c r="AU5" s="166"/>
      <c r="AV5" s="167"/>
      <c r="AW5" s="168"/>
      <c r="AX5" s="355"/>
      <c r="AY5" s="166"/>
      <c r="AZ5" s="167"/>
      <c r="BA5" s="167"/>
      <c r="BB5" s="168"/>
      <c r="BC5" s="356"/>
      <c r="BD5" s="365"/>
      <c r="BE5" s="366"/>
      <c r="BF5" s="362"/>
      <c r="BG5" s="363"/>
      <c r="BH5" s="364"/>
      <c r="BI5" s="360"/>
      <c r="BJ5" s="361"/>
      <c r="BK5" s="358"/>
      <c r="BL5" s="359"/>
    </row>
    <row r="6" spans="1:64" ht="13.5" thickBot="1">
      <c r="A6" s="369"/>
      <c r="B6" s="369"/>
      <c r="C6" s="169"/>
      <c r="D6" s="167"/>
      <c r="E6" s="167"/>
      <c r="F6" s="170"/>
      <c r="G6" s="355"/>
      <c r="H6" s="166"/>
      <c r="I6" s="167"/>
      <c r="J6" s="168"/>
      <c r="K6" s="355"/>
      <c r="L6" s="169"/>
      <c r="M6" s="167"/>
      <c r="N6" s="167"/>
      <c r="O6" s="170"/>
      <c r="P6" s="166"/>
      <c r="Q6" s="167"/>
      <c r="R6" s="167"/>
      <c r="S6" s="168"/>
      <c r="T6" s="355"/>
      <c r="U6" s="166"/>
      <c r="V6" s="167"/>
      <c r="W6" s="168"/>
      <c r="X6" s="355"/>
      <c r="Y6" s="166"/>
      <c r="Z6" s="167"/>
      <c r="AA6" s="168"/>
      <c r="AB6" s="355"/>
      <c r="AC6" s="166"/>
      <c r="AD6" s="167"/>
      <c r="AE6" s="167"/>
      <c r="AF6" s="168"/>
      <c r="AG6" s="355"/>
      <c r="AH6" s="166"/>
      <c r="AI6" s="167"/>
      <c r="AJ6" s="168"/>
      <c r="AK6" s="355"/>
      <c r="AL6" s="169"/>
      <c r="AM6" s="167"/>
      <c r="AN6" s="167"/>
      <c r="AO6" s="170"/>
      <c r="AP6" s="166"/>
      <c r="AQ6" s="167"/>
      <c r="AR6" s="167"/>
      <c r="AS6" s="168"/>
      <c r="AT6" s="355"/>
      <c r="AU6" s="166"/>
      <c r="AV6" s="167"/>
      <c r="AW6" s="168"/>
      <c r="AX6" s="355"/>
      <c r="AY6" s="166"/>
      <c r="AZ6" s="167"/>
      <c r="BA6" s="167"/>
      <c r="BB6" s="168"/>
      <c r="BC6" s="356"/>
      <c r="BD6" s="365"/>
      <c r="BE6" s="366"/>
      <c r="BF6" s="362"/>
      <c r="BG6" s="363"/>
      <c r="BH6" s="364"/>
      <c r="BI6" s="360"/>
      <c r="BJ6" s="361"/>
      <c r="BK6" s="358"/>
      <c r="BL6" s="359"/>
    </row>
    <row r="7" spans="1:64" ht="13.5" thickBot="1">
      <c r="A7" s="369"/>
      <c r="B7" s="369"/>
      <c r="C7" s="169">
        <v>1</v>
      </c>
      <c r="D7" s="167">
        <v>8</v>
      </c>
      <c r="E7" s="167">
        <v>15</v>
      </c>
      <c r="F7" s="170">
        <v>22</v>
      </c>
      <c r="G7" s="355"/>
      <c r="H7" s="166">
        <v>6</v>
      </c>
      <c r="I7" s="167">
        <v>13</v>
      </c>
      <c r="J7" s="168">
        <v>20</v>
      </c>
      <c r="K7" s="355"/>
      <c r="L7" s="169">
        <v>3</v>
      </c>
      <c r="M7" s="167">
        <v>10</v>
      </c>
      <c r="N7" s="167">
        <v>17</v>
      </c>
      <c r="O7" s="170">
        <v>24</v>
      </c>
      <c r="P7" s="166">
        <v>1</v>
      </c>
      <c r="Q7" s="167">
        <v>8</v>
      </c>
      <c r="R7" s="167">
        <v>15</v>
      </c>
      <c r="S7" s="168">
        <v>22</v>
      </c>
      <c r="T7" s="355"/>
      <c r="U7" s="166">
        <v>5</v>
      </c>
      <c r="V7" s="167">
        <v>12</v>
      </c>
      <c r="W7" s="168">
        <v>19</v>
      </c>
      <c r="X7" s="355"/>
      <c r="Y7" s="166">
        <v>2</v>
      </c>
      <c r="Z7" s="167">
        <v>9</v>
      </c>
      <c r="AA7" s="168">
        <v>16</v>
      </c>
      <c r="AB7" s="355"/>
      <c r="AC7" s="166">
        <v>2</v>
      </c>
      <c r="AD7" s="167">
        <v>9</v>
      </c>
      <c r="AE7" s="167">
        <v>16</v>
      </c>
      <c r="AF7" s="168">
        <v>23</v>
      </c>
      <c r="AG7" s="355"/>
      <c r="AH7" s="166">
        <v>6</v>
      </c>
      <c r="AI7" s="167">
        <v>13</v>
      </c>
      <c r="AJ7" s="168">
        <v>20</v>
      </c>
      <c r="AK7" s="355"/>
      <c r="AL7" s="169">
        <v>4</v>
      </c>
      <c r="AM7" s="167">
        <v>11</v>
      </c>
      <c r="AN7" s="167">
        <v>18</v>
      </c>
      <c r="AO7" s="170">
        <v>25</v>
      </c>
      <c r="AP7" s="166">
        <v>1</v>
      </c>
      <c r="AQ7" s="167">
        <v>8</v>
      </c>
      <c r="AR7" s="167">
        <v>15</v>
      </c>
      <c r="AS7" s="168">
        <v>22</v>
      </c>
      <c r="AT7" s="355"/>
      <c r="AU7" s="166">
        <v>6</v>
      </c>
      <c r="AV7" s="167">
        <v>13</v>
      </c>
      <c r="AW7" s="168">
        <v>20</v>
      </c>
      <c r="AX7" s="355"/>
      <c r="AY7" s="166">
        <v>3</v>
      </c>
      <c r="AZ7" s="167">
        <v>10</v>
      </c>
      <c r="BA7" s="167">
        <v>17</v>
      </c>
      <c r="BB7" s="168">
        <v>24</v>
      </c>
      <c r="BC7" s="356"/>
      <c r="BD7" s="365"/>
      <c r="BE7" s="366"/>
      <c r="BF7" s="362"/>
      <c r="BG7" s="363"/>
      <c r="BH7" s="364"/>
      <c r="BI7" s="360"/>
      <c r="BJ7" s="361"/>
      <c r="BK7" s="358"/>
      <c r="BL7" s="359"/>
    </row>
    <row r="8" spans="1:64" ht="13.5" thickBot="1">
      <c r="A8" s="369"/>
      <c r="B8" s="369"/>
      <c r="C8" s="169">
        <v>7</v>
      </c>
      <c r="D8" s="167">
        <v>14</v>
      </c>
      <c r="E8" s="167">
        <v>21</v>
      </c>
      <c r="F8" s="170">
        <v>28</v>
      </c>
      <c r="G8" s="355"/>
      <c r="H8" s="166">
        <v>12</v>
      </c>
      <c r="I8" s="167">
        <v>19</v>
      </c>
      <c r="J8" s="168">
        <v>26</v>
      </c>
      <c r="K8" s="355"/>
      <c r="L8" s="169">
        <v>9</v>
      </c>
      <c r="M8" s="167">
        <v>16</v>
      </c>
      <c r="N8" s="167">
        <v>23</v>
      </c>
      <c r="O8" s="170">
        <v>30</v>
      </c>
      <c r="P8" s="166">
        <v>7</v>
      </c>
      <c r="Q8" s="167">
        <v>14</v>
      </c>
      <c r="R8" s="167">
        <v>21</v>
      </c>
      <c r="S8" s="168">
        <v>28</v>
      </c>
      <c r="T8" s="355"/>
      <c r="U8" s="166">
        <v>11</v>
      </c>
      <c r="V8" s="167">
        <v>18</v>
      </c>
      <c r="W8" s="168">
        <v>25</v>
      </c>
      <c r="X8" s="355"/>
      <c r="Y8" s="166">
        <v>8</v>
      </c>
      <c r="Z8" s="167">
        <v>15</v>
      </c>
      <c r="AA8" s="168">
        <v>22</v>
      </c>
      <c r="AB8" s="355"/>
      <c r="AC8" s="166">
        <v>8</v>
      </c>
      <c r="AD8" s="167">
        <v>15</v>
      </c>
      <c r="AE8" s="167">
        <v>22</v>
      </c>
      <c r="AF8" s="168">
        <v>29</v>
      </c>
      <c r="AG8" s="355"/>
      <c r="AH8" s="166">
        <v>12</v>
      </c>
      <c r="AI8" s="167">
        <v>19</v>
      </c>
      <c r="AJ8" s="168">
        <v>26</v>
      </c>
      <c r="AK8" s="355"/>
      <c r="AL8" s="169">
        <v>10</v>
      </c>
      <c r="AM8" s="167">
        <v>17</v>
      </c>
      <c r="AN8" s="167">
        <v>24</v>
      </c>
      <c r="AO8" s="170">
        <v>31</v>
      </c>
      <c r="AP8" s="166">
        <v>7</v>
      </c>
      <c r="AQ8" s="167">
        <v>14</v>
      </c>
      <c r="AR8" s="167">
        <v>21</v>
      </c>
      <c r="AS8" s="168">
        <v>28</v>
      </c>
      <c r="AT8" s="355"/>
      <c r="AU8" s="166">
        <v>12</v>
      </c>
      <c r="AV8" s="167">
        <v>19</v>
      </c>
      <c r="AW8" s="168">
        <v>26</v>
      </c>
      <c r="AX8" s="355"/>
      <c r="AY8" s="166">
        <v>9</v>
      </c>
      <c r="AZ8" s="167">
        <v>16</v>
      </c>
      <c r="BA8" s="167">
        <v>23</v>
      </c>
      <c r="BB8" s="168">
        <v>31</v>
      </c>
      <c r="BC8" s="356"/>
      <c r="BD8" s="365"/>
      <c r="BE8" s="366"/>
      <c r="BF8" s="362"/>
      <c r="BG8" s="363"/>
      <c r="BH8" s="364"/>
      <c r="BI8" s="360"/>
      <c r="BJ8" s="361"/>
      <c r="BK8" s="358"/>
      <c r="BL8" s="359"/>
    </row>
    <row r="9" spans="1:64" ht="13.5" thickBot="1">
      <c r="A9" s="369"/>
      <c r="B9" s="369"/>
      <c r="C9" s="171"/>
      <c r="D9" s="172"/>
      <c r="E9" s="172"/>
      <c r="F9" s="173"/>
      <c r="G9" s="355"/>
      <c r="H9" s="174"/>
      <c r="I9" s="172"/>
      <c r="J9" s="175"/>
      <c r="K9" s="355"/>
      <c r="L9" s="171"/>
      <c r="M9" s="172"/>
      <c r="N9" s="172"/>
      <c r="O9" s="173"/>
      <c r="P9" s="174"/>
      <c r="Q9" s="172"/>
      <c r="R9" s="172"/>
      <c r="S9" s="175"/>
      <c r="T9" s="355"/>
      <c r="U9" s="174"/>
      <c r="V9" s="172"/>
      <c r="W9" s="175"/>
      <c r="X9" s="355"/>
      <c r="Y9" s="174"/>
      <c r="Z9" s="172"/>
      <c r="AA9" s="175"/>
      <c r="AB9" s="355"/>
      <c r="AC9" s="174"/>
      <c r="AD9" s="172"/>
      <c r="AE9" s="172"/>
      <c r="AF9" s="175"/>
      <c r="AG9" s="355"/>
      <c r="AH9" s="174"/>
      <c r="AI9" s="172"/>
      <c r="AJ9" s="175"/>
      <c r="AK9" s="355"/>
      <c r="AL9" s="171"/>
      <c r="AM9" s="172"/>
      <c r="AN9" s="172"/>
      <c r="AO9" s="173"/>
      <c r="AP9" s="174"/>
      <c r="AQ9" s="172"/>
      <c r="AR9" s="172"/>
      <c r="AS9" s="175"/>
      <c r="AT9" s="355"/>
      <c r="AU9" s="174"/>
      <c r="AV9" s="172"/>
      <c r="AW9" s="175"/>
      <c r="AX9" s="355"/>
      <c r="AY9" s="174"/>
      <c r="AZ9" s="172"/>
      <c r="BA9" s="172"/>
      <c r="BB9" s="175"/>
      <c r="BC9" s="356"/>
      <c r="BD9" s="365"/>
      <c r="BE9" s="366"/>
      <c r="BF9" s="362"/>
      <c r="BG9" s="363"/>
      <c r="BH9" s="364"/>
      <c r="BI9" s="360"/>
      <c r="BJ9" s="361"/>
      <c r="BK9" s="358"/>
      <c r="BL9" s="359"/>
    </row>
    <row r="10" spans="1:64" ht="13.5" thickBot="1">
      <c r="A10" s="349">
        <v>1</v>
      </c>
      <c r="B10" s="349"/>
      <c r="C10" s="176"/>
      <c r="D10" s="177"/>
      <c r="E10" s="177"/>
      <c r="F10" s="178"/>
      <c r="G10" s="179"/>
      <c r="H10" s="180"/>
      <c r="I10" s="177">
        <v>17</v>
      </c>
      <c r="J10" s="178"/>
      <c r="K10" s="179"/>
      <c r="L10" s="176"/>
      <c r="M10" s="177"/>
      <c r="N10" s="177"/>
      <c r="O10" s="178"/>
      <c r="P10" s="181"/>
      <c r="Q10" s="177"/>
      <c r="R10" s="177"/>
      <c r="S10" s="178"/>
      <c r="T10" s="179" t="s">
        <v>34</v>
      </c>
      <c r="U10" s="182" t="s">
        <v>34</v>
      </c>
      <c r="V10" s="181"/>
      <c r="W10" s="178"/>
      <c r="X10" s="182"/>
      <c r="Y10" s="181"/>
      <c r="Z10" s="183"/>
      <c r="AA10" s="178"/>
      <c r="AB10" s="182"/>
      <c r="AC10" s="176"/>
      <c r="AD10" s="177">
        <v>22</v>
      </c>
      <c r="AE10" s="177"/>
      <c r="AF10" s="184"/>
      <c r="AG10" s="182"/>
      <c r="AH10" s="176"/>
      <c r="AI10" s="177"/>
      <c r="AJ10" s="184"/>
      <c r="AK10" s="182"/>
      <c r="AL10" s="181"/>
      <c r="AM10" s="177"/>
      <c r="AN10" s="177"/>
      <c r="AO10" s="178"/>
      <c r="AP10" s="176"/>
      <c r="AQ10" s="177"/>
      <c r="AR10" s="177">
        <v>0</v>
      </c>
      <c r="AS10" s="184" t="s">
        <v>35</v>
      </c>
      <c r="AT10" s="182" t="s">
        <v>34</v>
      </c>
      <c r="AU10" s="176" t="s">
        <v>34</v>
      </c>
      <c r="AV10" s="177" t="s">
        <v>34</v>
      </c>
      <c r="AW10" s="178" t="s">
        <v>34</v>
      </c>
      <c r="AX10" s="179" t="s">
        <v>34</v>
      </c>
      <c r="AY10" s="176" t="s">
        <v>34</v>
      </c>
      <c r="AZ10" s="177" t="s">
        <v>34</v>
      </c>
      <c r="BA10" s="177" t="s">
        <v>34</v>
      </c>
      <c r="BB10" s="178" t="s">
        <v>34</v>
      </c>
      <c r="BC10" s="185">
        <v>1</v>
      </c>
      <c r="BD10" s="186">
        <v>39</v>
      </c>
      <c r="BE10" s="187">
        <v>1404</v>
      </c>
      <c r="BF10" s="187">
        <v>36</v>
      </c>
      <c r="BG10" s="188"/>
      <c r="BH10" s="187"/>
      <c r="BI10" s="187">
        <v>36</v>
      </c>
      <c r="BJ10" s="187"/>
      <c r="BK10" s="188">
        <v>11</v>
      </c>
      <c r="BL10" s="189">
        <f>BD10+BK10+(BF10+BG10+BH10+BI10)/36</f>
        <v>52</v>
      </c>
    </row>
    <row r="11" spans="1:64">
      <c r="A11" s="350">
        <v>2</v>
      </c>
      <c r="B11" s="350"/>
      <c r="C11" s="190"/>
      <c r="D11" s="191"/>
      <c r="E11" s="191"/>
      <c r="F11" s="192"/>
      <c r="G11" s="193"/>
      <c r="H11" s="194"/>
      <c r="I11" s="191">
        <v>16</v>
      </c>
      <c r="J11" s="192"/>
      <c r="K11" s="193"/>
      <c r="L11" s="190"/>
      <c r="M11" s="191"/>
      <c r="N11" s="191"/>
      <c r="O11" s="192"/>
      <c r="P11" s="195"/>
      <c r="Q11" s="191"/>
      <c r="R11" s="191"/>
      <c r="S11" s="192">
        <v>0</v>
      </c>
      <c r="T11" s="193" t="s">
        <v>34</v>
      </c>
      <c r="U11" s="196" t="s">
        <v>34</v>
      </c>
      <c r="V11" s="195"/>
      <c r="W11" s="192"/>
      <c r="X11" s="196"/>
      <c r="Y11" s="195"/>
      <c r="Z11" s="197"/>
      <c r="AA11" s="192"/>
      <c r="AB11" s="198"/>
      <c r="AC11" s="190"/>
      <c r="AD11" s="191">
        <v>16</v>
      </c>
      <c r="AE11" s="191"/>
      <c r="AF11" s="199"/>
      <c r="AG11" s="196"/>
      <c r="AH11" s="190"/>
      <c r="AI11" s="191"/>
      <c r="AJ11" s="199"/>
      <c r="AK11" s="196"/>
      <c r="AL11" s="191">
        <v>0</v>
      </c>
      <c r="AM11" s="191">
        <v>0</v>
      </c>
      <c r="AN11" s="191">
        <v>8</v>
      </c>
      <c r="AO11" s="191">
        <v>8</v>
      </c>
      <c r="AP11" s="190">
        <v>8</v>
      </c>
      <c r="AQ11" s="191">
        <v>8</v>
      </c>
      <c r="AR11" s="177" t="s">
        <v>35</v>
      </c>
      <c r="AS11" s="199" t="s">
        <v>35</v>
      </c>
      <c r="AT11" s="199" t="s">
        <v>35</v>
      </c>
      <c r="AU11" s="190" t="s">
        <v>34</v>
      </c>
      <c r="AV11" s="191" t="s">
        <v>34</v>
      </c>
      <c r="AW11" s="192" t="s">
        <v>34</v>
      </c>
      <c r="AX11" s="193" t="s">
        <v>34</v>
      </c>
      <c r="AY11" s="190" t="s">
        <v>34</v>
      </c>
      <c r="AZ11" s="191" t="s">
        <v>34</v>
      </c>
      <c r="BA11" s="191" t="s">
        <v>34</v>
      </c>
      <c r="BB11" s="192" t="s">
        <v>34</v>
      </c>
      <c r="BC11" s="200">
        <v>2</v>
      </c>
      <c r="BD11" s="201">
        <v>32</v>
      </c>
      <c r="BE11" s="202">
        <v>1152</v>
      </c>
      <c r="BF11" s="202">
        <f>'План ЭССиС с сокр'!V91+'План ЭССиС с сокр'!W91</f>
        <v>108</v>
      </c>
      <c r="BG11" s="203">
        <f>'План ЭССиС с сокр'!V92+'План ЭССиС с сокр'!W92</f>
        <v>144</v>
      </c>
      <c r="BH11" s="202"/>
      <c r="BI11" s="202">
        <v>108</v>
      </c>
      <c r="BJ11" s="202"/>
      <c r="BK11" s="203">
        <v>10</v>
      </c>
      <c r="BL11" s="204">
        <f>BD11+BK11+(BF11+BG11+BH11+BI11)/36</f>
        <v>52</v>
      </c>
    </row>
    <row r="12" spans="1:64" ht="13.5" thickBot="1">
      <c r="A12" s="351">
        <v>3</v>
      </c>
      <c r="B12" s="351"/>
      <c r="C12" s="205"/>
      <c r="D12" s="206"/>
      <c r="E12" s="206"/>
      <c r="F12" s="207"/>
      <c r="G12" s="208"/>
      <c r="H12" s="209"/>
      <c r="I12" s="206">
        <v>12</v>
      </c>
      <c r="J12" s="207"/>
      <c r="K12" s="208"/>
      <c r="L12" s="205"/>
      <c r="M12" s="206"/>
      <c r="N12" s="206"/>
      <c r="O12" s="207">
        <v>0</v>
      </c>
      <c r="P12" s="207">
        <v>0</v>
      </c>
      <c r="Q12" s="207">
        <v>0</v>
      </c>
      <c r="R12" s="206">
        <v>8</v>
      </c>
      <c r="S12" s="206">
        <v>8</v>
      </c>
      <c r="T12" s="208" t="s">
        <v>34</v>
      </c>
      <c r="U12" s="210" t="s">
        <v>34</v>
      </c>
      <c r="V12" s="211"/>
      <c r="W12" s="207"/>
      <c r="X12" s="210"/>
      <c r="Y12" s="211">
        <v>7</v>
      </c>
      <c r="Z12" s="206"/>
      <c r="AA12" s="212"/>
      <c r="AB12" s="210"/>
      <c r="AC12" s="210">
        <v>0</v>
      </c>
      <c r="AD12" s="210">
        <v>8</v>
      </c>
      <c r="AE12" s="210">
        <v>8</v>
      </c>
      <c r="AF12" s="210">
        <v>8</v>
      </c>
      <c r="AG12" s="210">
        <v>8</v>
      </c>
      <c r="AH12" s="208" t="s">
        <v>35</v>
      </c>
      <c r="AI12" s="208" t="s">
        <v>35</v>
      </c>
      <c r="AJ12" s="210" t="s">
        <v>36</v>
      </c>
      <c r="AK12" s="210" t="s">
        <v>36</v>
      </c>
      <c r="AL12" s="205" t="s">
        <v>36</v>
      </c>
      <c r="AM12" s="208" t="s">
        <v>36</v>
      </c>
      <c r="AN12" s="207" t="s">
        <v>50</v>
      </c>
      <c r="AO12" s="207" t="s">
        <v>50</v>
      </c>
      <c r="AP12" s="205" t="s">
        <v>50</v>
      </c>
      <c r="AQ12" s="208" t="s">
        <v>50</v>
      </c>
      <c r="AR12" s="207" t="s">
        <v>37</v>
      </c>
      <c r="AS12" s="207" t="s">
        <v>37</v>
      </c>
      <c r="AT12" s="205" t="s">
        <v>38</v>
      </c>
      <c r="AU12" s="205" t="s">
        <v>38</v>
      </c>
      <c r="AV12" s="206" t="s">
        <v>38</v>
      </c>
      <c r="AW12" s="207" t="s">
        <v>38</v>
      </c>
      <c r="AX12" s="208" t="s">
        <v>38</v>
      </c>
      <c r="AY12" s="205" t="s">
        <v>38</v>
      </c>
      <c r="AZ12" s="206" t="s">
        <v>38</v>
      </c>
      <c r="BA12" s="206" t="s">
        <v>38</v>
      </c>
      <c r="BB12" s="207" t="s">
        <v>38</v>
      </c>
      <c r="BC12" s="213">
        <v>3</v>
      </c>
      <c r="BD12" s="201">
        <v>19</v>
      </c>
      <c r="BE12" s="202">
        <v>684</v>
      </c>
      <c r="BF12" s="202">
        <v>144</v>
      </c>
      <c r="BG12" s="203">
        <v>216</v>
      </c>
      <c r="BH12" s="202">
        <v>144</v>
      </c>
      <c r="BI12" s="202">
        <v>72</v>
      </c>
      <c r="BJ12" s="202">
        <v>216</v>
      </c>
      <c r="BK12" s="203">
        <v>2</v>
      </c>
      <c r="BL12" s="204">
        <v>43</v>
      </c>
    </row>
    <row r="13" spans="1:64" ht="13.5" thickBot="1">
      <c r="A13" s="214"/>
      <c r="B13" s="215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352" t="s">
        <v>39</v>
      </c>
      <c r="BC13" s="353"/>
      <c r="BD13" s="216">
        <v>90</v>
      </c>
      <c r="BE13" s="217">
        <f t="shared" ref="BE13:BK13" si="0">SUM(BE10:BE12)</f>
        <v>3240</v>
      </c>
      <c r="BF13" s="217">
        <f t="shared" si="0"/>
        <v>288</v>
      </c>
      <c r="BG13" s="217">
        <f t="shared" si="0"/>
        <v>360</v>
      </c>
      <c r="BH13" s="217">
        <f t="shared" si="0"/>
        <v>144</v>
      </c>
      <c r="BI13" s="217">
        <f t="shared" si="0"/>
        <v>216</v>
      </c>
      <c r="BJ13" s="217">
        <f t="shared" si="0"/>
        <v>216</v>
      </c>
      <c r="BK13" s="217">
        <f t="shared" si="0"/>
        <v>23</v>
      </c>
      <c r="BL13" s="218">
        <v>147</v>
      </c>
    </row>
    <row r="14" spans="1:64" ht="13.5" thickBot="1">
      <c r="A14" s="214"/>
      <c r="B14" s="21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9"/>
      <c r="BD14" s="220" t="s">
        <v>40</v>
      </c>
      <c r="BE14" s="346">
        <f>BE13+BF13+BG13+BH13+BI13+BJ13</f>
        <v>4464</v>
      </c>
      <c r="BF14" s="347"/>
      <c r="BG14" s="347"/>
      <c r="BH14" s="347"/>
      <c r="BI14" s="347"/>
      <c r="BJ14" s="348"/>
      <c r="BK14" s="346"/>
      <c r="BL14" s="348"/>
    </row>
    <row r="15" spans="1:64">
      <c r="B15" s="3"/>
      <c r="BC15" s="7"/>
      <c r="BD15" s="8"/>
      <c r="BE15" s="9"/>
      <c r="BF15" s="9"/>
      <c r="BG15" s="9"/>
      <c r="BH15" s="9"/>
      <c r="BI15" s="9"/>
      <c r="BJ15" s="9"/>
      <c r="BK15" s="10"/>
      <c r="BL15" s="10"/>
    </row>
    <row r="16" spans="1:64" ht="12.75" customHeight="1">
      <c r="A16" s="345" t="s">
        <v>41</v>
      </c>
      <c r="B16" s="345"/>
      <c r="C16" s="345"/>
      <c r="D16" s="345"/>
      <c r="E16" s="345"/>
      <c r="F16" s="345"/>
      <c r="G16" s="4"/>
      <c r="H16" s="345" t="s">
        <v>42</v>
      </c>
      <c r="I16" s="345"/>
      <c r="J16" s="345"/>
      <c r="K16" s="345"/>
      <c r="L16" s="345"/>
      <c r="M16" s="345"/>
      <c r="N16" s="345"/>
      <c r="O16" s="11"/>
      <c r="P16" s="345" t="s">
        <v>28</v>
      </c>
      <c r="Q16" s="345"/>
      <c r="R16" s="345"/>
      <c r="S16" s="345"/>
      <c r="T16" s="345"/>
      <c r="U16" s="345"/>
      <c r="V16" s="345"/>
      <c r="W16" s="12"/>
      <c r="X16" s="345" t="s">
        <v>43</v>
      </c>
      <c r="Y16" s="345"/>
      <c r="Z16" s="345"/>
      <c r="AA16" s="345"/>
      <c r="AB16" s="345"/>
      <c r="AC16" s="345"/>
      <c r="AD16" s="345"/>
      <c r="AE16" s="11"/>
      <c r="AF16" s="345" t="s">
        <v>44</v>
      </c>
      <c r="AG16" s="345"/>
      <c r="AH16" s="345"/>
      <c r="AI16" s="345"/>
      <c r="AJ16" s="345"/>
      <c r="AK16" s="345"/>
      <c r="AL16" s="345"/>
      <c r="AM16" s="11"/>
      <c r="AN16" s="345" t="s">
        <v>45</v>
      </c>
      <c r="AO16" s="345"/>
      <c r="AP16" s="345"/>
      <c r="AQ16" s="345"/>
      <c r="AR16" s="345"/>
      <c r="AS16" s="345"/>
      <c r="AT16" s="345"/>
      <c r="AU16" s="11"/>
      <c r="AV16" s="345" t="s">
        <v>46</v>
      </c>
      <c r="AW16" s="345"/>
      <c r="AX16" s="345"/>
      <c r="AY16" s="345"/>
      <c r="AZ16" s="345"/>
      <c r="BA16" s="345"/>
      <c r="BB16" s="345"/>
      <c r="BC16" s="2"/>
      <c r="BD16" s="13"/>
      <c r="BE16" s="345" t="s">
        <v>47</v>
      </c>
      <c r="BF16" s="345"/>
      <c r="BG16" s="345"/>
      <c r="BH16" s="345" t="s">
        <v>32</v>
      </c>
      <c r="BI16" s="345"/>
      <c r="BJ16" s="345"/>
      <c r="BK16" s="345"/>
      <c r="BL16" s="4"/>
    </row>
    <row r="17" spans="1:64">
      <c r="A17" s="345"/>
      <c r="B17" s="345"/>
      <c r="C17" s="345"/>
      <c r="D17" s="345"/>
      <c r="E17" s="345"/>
      <c r="F17" s="345"/>
      <c r="G17" s="4"/>
      <c r="H17" s="345"/>
      <c r="I17" s="345"/>
      <c r="J17" s="345"/>
      <c r="K17" s="345"/>
      <c r="L17" s="345"/>
      <c r="M17" s="345"/>
      <c r="N17" s="345"/>
      <c r="O17" s="11"/>
      <c r="P17" s="345"/>
      <c r="Q17" s="345"/>
      <c r="R17" s="345"/>
      <c r="S17" s="345"/>
      <c r="T17" s="345"/>
      <c r="U17" s="345"/>
      <c r="V17" s="345"/>
      <c r="W17" s="12"/>
      <c r="X17" s="345"/>
      <c r="Y17" s="345"/>
      <c r="Z17" s="345"/>
      <c r="AA17" s="345"/>
      <c r="AB17" s="345"/>
      <c r="AC17" s="345"/>
      <c r="AD17" s="345"/>
      <c r="AE17" s="11"/>
      <c r="AF17" s="345"/>
      <c r="AG17" s="345"/>
      <c r="AH17" s="345"/>
      <c r="AI17" s="345"/>
      <c r="AJ17" s="345"/>
      <c r="AK17" s="345"/>
      <c r="AL17" s="345"/>
      <c r="AM17" s="11"/>
      <c r="AN17" s="345"/>
      <c r="AO17" s="345"/>
      <c r="AP17" s="345"/>
      <c r="AQ17" s="345"/>
      <c r="AR17" s="345"/>
      <c r="AS17" s="345"/>
      <c r="AT17" s="345"/>
      <c r="AU17" s="11"/>
      <c r="AV17" s="345"/>
      <c r="AW17" s="345"/>
      <c r="AX17" s="345"/>
      <c r="AY17" s="345"/>
      <c r="AZ17" s="345"/>
      <c r="BA17" s="345"/>
      <c r="BB17" s="345"/>
      <c r="BC17" s="2"/>
      <c r="BD17" s="2"/>
      <c r="BE17" s="345"/>
      <c r="BF17" s="345"/>
      <c r="BG17" s="345"/>
      <c r="BH17" s="345"/>
      <c r="BI17" s="345"/>
      <c r="BJ17" s="345"/>
      <c r="BK17" s="345"/>
      <c r="BL17" s="4"/>
    </row>
    <row r="18" spans="1:64">
      <c r="A18" s="345"/>
      <c r="B18" s="345"/>
      <c r="C18" s="345"/>
      <c r="D18" s="345"/>
      <c r="E18" s="345"/>
      <c r="F18" s="345"/>
      <c r="G18" s="4"/>
      <c r="H18" s="345"/>
      <c r="I18" s="345"/>
      <c r="J18" s="345"/>
      <c r="K18" s="345"/>
      <c r="L18" s="345"/>
      <c r="M18" s="345"/>
      <c r="N18" s="345"/>
      <c r="O18" s="11"/>
      <c r="P18" s="345"/>
      <c r="Q18" s="345"/>
      <c r="R18" s="345"/>
      <c r="S18" s="345"/>
      <c r="T18" s="345"/>
      <c r="U18" s="345"/>
      <c r="V18" s="345"/>
      <c r="W18" s="12"/>
      <c r="X18" s="345"/>
      <c r="Y18" s="345"/>
      <c r="Z18" s="345"/>
      <c r="AA18" s="345"/>
      <c r="AB18" s="345"/>
      <c r="AC18" s="345"/>
      <c r="AD18" s="345"/>
      <c r="AE18" s="11"/>
      <c r="AF18" s="345"/>
      <c r="AG18" s="345"/>
      <c r="AH18" s="345"/>
      <c r="AI18" s="345"/>
      <c r="AJ18" s="345"/>
      <c r="AK18" s="345"/>
      <c r="AL18" s="345"/>
      <c r="AM18" s="11"/>
      <c r="AN18" s="345"/>
      <c r="AO18" s="345"/>
      <c r="AP18" s="345"/>
      <c r="AQ18" s="345"/>
      <c r="AR18" s="345"/>
      <c r="AS18" s="345"/>
      <c r="AT18" s="345"/>
      <c r="AU18" s="11"/>
      <c r="AV18" s="345"/>
      <c r="AW18" s="345"/>
      <c r="AX18" s="345"/>
      <c r="AY18" s="345"/>
      <c r="AZ18" s="345"/>
      <c r="BA18" s="345"/>
      <c r="BB18" s="345"/>
      <c r="BC18" s="2"/>
      <c r="BD18" s="2"/>
      <c r="BE18" s="345"/>
      <c r="BF18" s="345"/>
      <c r="BG18" s="345"/>
      <c r="BH18" s="345"/>
      <c r="BI18" s="345"/>
      <c r="BJ18" s="345"/>
      <c r="BK18" s="345"/>
      <c r="BL18" s="4"/>
    </row>
    <row r="19" spans="1:64">
      <c r="A19" s="345"/>
      <c r="B19" s="345"/>
      <c r="C19" s="345"/>
      <c r="D19" s="345"/>
      <c r="E19" s="345"/>
      <c r="F19" s="345"/>
      <c r="G19" s="4"/>
      <c r="H19" s="345"/>
      <c r="I19" s="345"/>
      <c r="J19" s="345"/>
      <c r="K19" s="345"/>
      <c r="L19" s="345"/>
      <c r="M19" s="345"/>
      <c r="N19" s="345"/>
      <c r="O19" s="11"/>
      <c r="P19" s="345"/>
      <c r="Q19" s="345"/>
      <c r="R19" s="345"/>
      <c r="S19" s="345"/>
      <c r="T19" s="345"/>
      <c r="U19" s="345"/>
      <c r="V19" s="345"/>
      <c r="W19" s="12"/>
      <c r="X19" s="345"/>
      <c r="Y19" s="345"/>
      <c r="Z19" s="345"/>
      <c r="AA19" s="345"/>
      <c r="AB19" s="345"/>
      <c r="AC19" s="345"/>
      <c r="AD19" s="345"/>
      <c r="AE19" s="11"/>
      <c r="AF19" s="345"/>
      <c r="AG19" s="345"/>
      <c r="AH19" s="345"/>
      <c r="AI19" s="345"/>
      <c r="AJ19" s="345"/>
      <c r="AK19" s="345"/>
      <c r="AL19" s="345"/>
      <c r="AM19" s="11"/>
      <c r="AN19" s="345"/>
      <c r="AO19" s="345"/>
      <c r="AP19" s="345"/>
      <c r="AQ19" s="345"/>
      <c r="AR19" s="345"/>
      <c r="AS19" s="345"/>
      <c r="AT19" s="345"/>
      <c r="AU19" s="11"/>
      <c r="AV19" s="345"/>
      <c r="AW19" s="345"/>
      <c r="AX19" s="345"/>
      <c r="AY19" s="345"/>
      <c r="AZ19" s="345"/>
      <c r="BA19" s="345"/>
      <c r="BB19" s="345"/>
      <c r="BC19" s="2"/>
      <c r="BD19" s="2"/>
      <c r="BE19" s="345"/>
      <c r="BF19" s="345"/>
      <c r="BG19" s="345"/>
      <c r="BH19" s="345"/>
      <c r="BI19" s="345"/>
      <c r="BJ19" s="345"/>
      <c r="BK19" s="345"/>
      <c r="BL19" s="4"/>
    </row>
    <row r="20" spans="1:64" ht="13.5" thickBot="1">
      <c r="A20" s="345"/>
      <c r="B20" s="345"/>
      <c r="C20" s="345"/>
      <c r="D20" s="345"/>
      <c r="E20" s="345"/>
      <c r="F20" s="345"/>
      <c r="G20" s="4"/>
      <c r="H20" s="345"/>
      <c r="I20" s="345"/>
      <c r="J20" s="345"/>
      <c r="K20" s="345"/>
      <c r="L20" s="345"/>
      <c r="M20" s="345"/>
      <c r="N20" s="345"/>
      <c r="O20" s="11"/>
      <c r="P20" s="345"/>
      <c r="Q20" s="345"/>
      <c r="R20" s="345"/>
      <c r="S20" s="345"/>
      <c r="T20" s="345"/>
      <c r="U20" s="345"/>
      <c r="V20" s="345"/>
      <c r="W20" s="12"/>
      <c r="X20" s="345"/>
      <c r="Y20" s="345"/>
      <c r="Z20" s="345"/>
      <c r="AA20" s="345"/>
      <c r="AB20" s="345"/>
      <c r="AC20" s="345"/>
      <c r="AD20" s="345"/>
      <c r="AE20" s="11"/>
      <c r="AF20" s="345"/>
      <c r="AG20" s="345"/>
      <c r="AH20" s="345"/>
      <c r="AI20" s="345"/>
      <c r="AJ20" s="345"/>
      <c r="AK20" s="345"/>
      <c r="AL20" s="345"/>
      <c r="AM20" s="11"/>
      <c r="AN20" s="345"/>
      <c r="AO20" s="345"/>
      <c r="AP20" s="345"/>
      <c r="AQ20" s="345"/>
      <c r="AR20" s="345"/>
      <c r="AS20" s="345"/>
      <c r="AT20" s="345"/>
      <c r="AU20" s="11"/>
      <c r="AV20" s="345"/>
      <c r="AW20" s="345"/>
      <c r="AX20" s="345"/>
      <c r="AY20" s="345"/>
      <c r="AZ20" s="345"/>
      <c r="BA20" s="345"/>
      <c r="BB20" s="345"/>
      <c r="BC20" s="2"/>
      <c r="BD20" s="2"/>
      <c r="BE20" s="345"/>
      <c r="BF20" s="345"/>
      <c r="BG20" s="345"/>
      <c r="BH20" s="345"/>
      <c r="BI20" s="345"/>
      <c r="BJ20" s="345"/>
      <c r="BK20" s="345"/>
      <c r="BL20" s="4"/>
    </row>
    <row r="21" spans="1:64" ht="13.5" thickBot="1">
      <c r="B21" s="3"/>
      <c r="C21" s="14"/>
      <c r="D21" s="14"/>
      <c r="E21" s="14"/>
      <c r="F21" s="14"/>
      <c r="G21" s="14"/>
      <c r="H21" s="14"/>
      <c r="I21" s="4"/>
      <c r="J21" s="335"/>
      <c r="K21" s="335"/>
      <c r="L21" s="335"/>
      <c r="M21" s="14"/>
      <c r="N21" s="14"/>
      <c r="O21" s="14"/>
      <c r="P21" s="14"/>
      <c r="Q21" s="15"/>
      <c r="R21" s="333">
        <v>0</v>
      </c>
      <c r="S21" s="333"/>
      <c r="T21" s="333"/>
      <c r="U21" s="14"/>
      <c r="V21" s="14"/>
      <c r="W21" s="14"/>
      <c r="X21" s="14"/>
      <c r="Y21" s="14"/>
      <c r="Z21" s="333">
        <v>8</v>
      </c>
      <c r="AA21" s="333"/>
      <c r="AB21" s="333"/>
      <c r="AC21" s="14"/>
      <c r="AD21" s="14"/>
      <c r="AE21" s="14"/>
      <c r="AF21" s="14"/>
      <c r="AG21" s="14"/>
      <c r="AH21" s="333" t="s">
        <v>48</v>
      </c>
      <c r="AI21" s="333"/>
      <c r="AJ21" s="333"/>
      <c r="AK21" s="4"/>
      <c r="AL21" s="14"/>
      <c r="AM21" s="14"/>
      <c r="AN21" s="14"/>
      <c r="AO21" s="14"/>
      <c r="AP21" s="333" t="s">
        <v>49</v>
      </c>
      <c r="AQ21" s="333"/>
      <c r="AR21" s="333"/>
      <c r="AS21" s="14"/>
      <c r="AT21" s="14"/>
      <c r="AU21" s="14"/>
      <c r="AV21" s="14"/>
      <c r="AW21" s="14"/>
      <c r="AX21" s="333" t="s">
        <v>37</v>
      </c>
      <c r="AY21" s="333"/>
      <c r="AZ21" s="333"/>
      <c r="BA21" s="14"/>
      <c r="BB21" s="14"/>
      <c r="BC21" s="14"/>
      <c r="BD21" s="11"/>
      <c r="BE21" s="336" t="s">
        <v>50</v>
      </c>
      <c r="BF21" s="337"/>
      <c r="BG21" s="338"/>
      <c r="BH21" s="11"/>
      <c r="BI21" s="334" t="s">
        <v>51</v>
      </c>
      <c r="BJ21" s="334"/>
      <c r="BK21" s="4"/>
      <c r="BL21" s="4"/>
    </row>
    <row r="22" spans="1:64" ht="13.5" thickBot="1">
      <c r="J22" s="335"/>
      <c r="K22" s="335"/>
      <c r="L22" s="335"/>
      <c r="O22" s="4"/>
      <c r="P22" s="4"/>
      <c r="R22" s="333"/>
      <c r="S22" s="333"/>
      <c r="T22" s="333"/>
      <c r="Z22" s="333"/>
      <c r="AA22" s="333"/>
      <c r="AB22" s="333"/>
      <c r="AH22" s="333"/>
      <c r="AI22" s="333"/>
      <c r="AJ22" s="333"/>
      <c r="AP22" s="333"/>
      <c r="AQ22" s="333"/>
      <c r="AR22" s="333"/>
      <c r="AX22" s="333"/>
      <c r="AY22" s="333"/>
      <c r="AZ22" s="333"/>
      <c r="BE22" s="339"/>
      <c r="BF22" s="340"/>
      <c r="BG22" s="341"/>
      <c r="BI22" s="334"/>
      <c r="BJ22" s="334"/>
      <c r="BK22" s="4"/>
      <c r="BL22" s="4"/>
    </row>
    <row r="23" spans="1:64" ht="13.5" thickBot="1">
      <c r="J23" s="335"/>
      <c r="K23" s="335"/>
      <c r="L23" s="335"/>
      <c r="O23" s="4"/>
      <c r="P23" s="4"/>
      <c r="R23" s="333"/>
      <c r="S23" s="333"/>
      <c r="T23" s="333"/>
      <c r="Z23" s="333"/>
      <c r="AA23" s="333"/>
      <c r="AB23" s="333"/>
      <c r="AH23" s="333"/>
      <c r="AI23" s="333"/>
      <c r="AJ23" s="333"/>
      <c r="AP23" s="333"/>
      <c r="AQ23" s="333"/>
      <c r="AR23" s="333"/>
      <c r="AX23" s="333"/>
      <c r="AY23" s="333"/>
      <c r="AZ23" s="333"/>
      <c r="BE23" s="342"/>
      <c r="BF23" s="343"/>
      <c r="BG23" s="344"/>
      <c r="BI23" s="334"/>
      <c r="BJ23" s="334"/>
      <c r="BK23" s="4"/>
      <c r="BL23" s="4"/>
    </row>
  </sheetData>
  <mergeCells count="58">
    <mergeCell ref="A1:R1"/>
    <mergeCell ref="A2:BB2"/>
    <mergeCell ref="Y3:AA4"/>
    <mergeCell ref="AB3:AB9"/>
    <mergeCell ref="AC3:AF4"/>
    <mergeCell ref="AG3:AG9"/>
    <mergeCell ref="AH3:AJ4"/>
    <mergeCell ref="L3:O4"/>
    <mergeCell ref="P3:S4"/>
    <mergeCell ref="T3:T9"/>
    <mergeCell ref="U3:W4"/>
    <mergeCell ref="X3:X9"/>
    <mergeCell ref="A3:B9"/>
    <mergeCell ref="C3:F4"/>
    <mergeCell ref="G3:G9"/>
    <mergeCell ref="AT3:AT9"/>
    <mergeCell ref="BC2:BL2"/>
    <mergeCell ref="BK3:BK9"/>
    <mergeCell ref="BL3:BL9"/>
    <mergeCell ref="BI3:BI9"/>
    <mergeCell ref="BJ3:BJ9"/>
    <mergeCell ref="BF3:BF9"/>
    <mergeCell ref="BG3:BG9"/>
    <mergeCell ref="BH3:BH9"/>
    <mergeCell ref="BD3:BD9"/>
    <mergeCell ref="BE3:BE9"/>
    <mergeCell ref="A10:B10"/>
    <mergeCell ref="A11:B11"/>
    <mergeCell ref="A12:B12"/>
    <mergeCell ref="BB13:BC13"/>
    <mergeCell ref="H3:J4"/>
    <mergeCell ref="K3:K9"/>
    <mergeCell ref="AK3:AK9"/>
    <mergeCell ref="AL3:AO4"/>
    <mergeCell ref="AP3:AS4"/>
    <mergeCell ref="AU3:AW4"/>
    <mergeCell ref="AX3:AX9"/>
    <mergeCell ref="AY3:BB4"/>
    <mergeCell ref="BC3:BC9"/>
    <mergeCell ref="BH16:BK20"/>
    <mergeCell ref="BE14:BJ14"/>
    <mergeCell ref="BK14:BL14"/>
    <mergeCell ref="A16:F20"/>
    <mergeCell ref="H16:N20"/>
    <mergeCell ref="P16:V20"/>
    <mergeCell ref="X16:AD20"/>
    <mergeCell ref="BE16:BG20"/>
    <mergeCell ref="AF16:AL20"/>
    <mergeCell ref="AN16:AT20"/>
    <mergeCell ref="AV16:BB20"/>
    <mergeCell ref="AX21:AZ23"/>
    <mergeCell ref="BI21:BJ23"/>
    <mergeCell ref="J21:L23"/>
    <mergeCell ref="R21:T23"/>
    <mergeCell ref="Z21:AB23"/>
    <mergeCell ref="AH21:AJ23"/>
    <mergeCell ref="AP21:AR23"/>
    <mergeCell ref="BE21:BG23"/>
  </mergeCells>
  <pageMargins left="0.31496062992125984" right="0.31496062992125984" top="0.35433070866141736" bottom="0.35433070866141736" header="0" footer="0"/>
  <pageSetup paperSize="9" scale="82" firstPageNumber="0" orientation="landscape" r:id="rId1"/>
  <colBreaks count="1" manualBreakCount="1"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MO230"/>
  <sheetViews>
    <sheetView tabSelected="1" view="pageBreakPreview" zoomScale="77" zoomScaleNormal="50" zoomScaleSheetLayoutView="77" zoomScalePageLayoutView="50" workbookViewId="0">
      <selection activeCell="V98" sqref="V98"/>
    </sheetView>
  </sheetViews>
  <sheetFormatPr defaultRowHeight="10.5"/>
  <cols>
    <col min="1" max="1" width="16.33203125" style="16"/>
    <col min="2" max="2" width="89.5" style="16"/>
    <col min="3" max="3" width="13" style="16" customWidth="1"/>
    <col min="4" max="4" width="12.33203125" style="16" customWidth="1"/>
    <col min="5" max="5" width="10.5" style="16" customWidth="1"/>
    <col min="6" max="6" width="11.1640625" style="157" customWidth="1"/>
    <col min="7" max="7" width="8.6640625" style="155" hidden="1" customWidth="1"/>
    <col min="8" max="8" width="8.83203125" style="155" customWidth="1"/>
    <col min="9" max="9" width="9.83203125" style="16" customWidth="1"/>
    <col min="10" max="10" width="9.83203125" style="156" customWidth="1"/>
    <col min="11" max="11" width="13.1640625" style="16" customWidth="1"/>
    <col min="12" max="12" width="12.5" style="16" customWidth="1"/>
    <col min="13" max="15" width="8.33203125" style="16" customWidth="1"/>
    <col min="16" max="19" width="9" style="16" customWidth="1"/>
    <col min="20" max="21" width="11.5" style="16" customWidth="1"/>
    <col min="22" max="22" width="12.83203125" style="16" customWidth="1"/>
    <col min="23" max="23" width="13.33203125" style="16" customWidth="1"/>
    <col min="24" max="24" width="11.6640625" style="16" customWidth="1"/>
    <col min="25" max="25" width="12.83203125" style="16" customWidth="1"/>
    <col min="26" max="27" width="12.6640625" style="16" hidden="1" customWidth="1"/>
    <col min="28" max="29" width="0" style="16" hidden="1" customWidth="1"/>
    <col min="30" max="100" width="15.6640625" style="16"/>
    <col min="101" max="101" width="16.33203125" style="16"/>
    <col min="102" max="102" width="71.5" style="16"/>
    <col min="103" max="103" width="10.5" style="16"/>
    <col min="104" max="104" width="13" style="16"/>
    <col min="105" max="105" width="10.1640625" style="16"/>
    <col min="106" max="106" width="10.6640625" style="16"/>
    <col min="107" max="108" width="9.6640625" style="16"/>
    <col min="109" max="109" width="14.6640625" style="16"/>
    <col min="110" max="110" width="10.1640625" style="16"/>
    <col min="111" max="111" width="10.6640625" style="16"/>
    <col min="112" max="112" width="10.5" style="16"/>
    <col min="113" max="118" width="11.33203125" style="16"/>
    <col min="119" max="356" width="15.6640625" style="16"/>
    <col min="357" max="357" width="16.33203125" style="16"/>
    <col min="358" max="358" width="71.5" style="16"/>
    <col min="359" max="359" width="10.5" style="16"/>
    <col min="360" max="360" width="13" style="16"/>
    <col min="361" max="361" width="10.1640625" style="16"/>
    <col min="362" max="362" width="10.6640625" style="16"/>
    <col min="363" max="364" width="9.6640625" style="16"/>
    <col min="365" max="365" width="14.6640625" style="16"/>
    <col min="366" max="366" width="10.1640625" style="16"/>
    <col min="367" max="367" width="10.6640625" style="16"/>
    <col min="368" max="368" width="10.5" style="16"/>
    <col min="369" max="374" width="11.33203125" style="16"/>
    <col min="375" max="612" width="15.6640625" style="16"/>
    <col min="613" max="613" width="16.33203125" style="16"/>
    <col min="614" max="614" width="71.5" style="16"/>
    <col min="615" max="615" width="10.5" style="16"/>
    <col min="616" max="616" width="13" style="16"/>
    <col min="617" max="617" width="10.1640625" style="16"/>
    <col min="618" max="618" width="10.6640625" style="16"/>
    <col min="619" max="620" width="9.6640625" style="16"/>
    <col min="621" max="621" width="14.6640625" style="16"/>
    <col min="622" max="622" width="10.1640625" style="16"/>
    <col min="623" max="623" width="10.6640625" style="16"/>
    <col min="624" max="624" width="10.5" style="16"/>
    <col min="625" max="630" width="11.33203125" style="16"/>
    <col min="631" max="868" width="15.6640625" style="16"/>
    <col min="869" max="869" width="16.33203125" style="16"/>
    <col min="870" max="870" width="71.5" style="16"/>
    <col min="871" max="871" width="10.5" style="16"/>
    <col min="872" max="872" width="13" style="16"/>
    <col min="873" max="873" width="10.1640625" style="16"/>
    <col min="874" max="874" width="10.6640625" style="16"/>
    <col min="875" max="876" width="9.6640625" style="16"/>
    <col min="877" max="877" width="14.6640625" style="16"/>
    <col min="878" max="878" width="10.1640625" style="16"/>
    <col min="879" max="879" width="10.6640625" style="16"/>
    <col min="880" max="880" width="10.5" style="16"/>
    <col min="881" max="886" width="11.33203125" style="16"/>
    <col min="887" max="1029" width="15.6640625" style="16"/>
    <col min="1030" max="16384" width="9.33203125" style="135"/>
  </cols>
  <sheetData>
    <row r="1" spans="1:1029" ht="19.5" customHeight="1">
      <c r="A1" s="370" t="s">
        <v>264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2"/>
      <c r="Z1" s="158"/>
      <c r="AA1" s="158"/>
    </row>
    <row r="2" spans="1:1029" s="17" customFormat="1" ht="18.75" customHeight="1">
      <c r="A2" s="380" t="s">
        <v>52</v>
      </c>
      <c r="B2" s="381" t="s">
        <v>218</v>
      </c>
      <c r="C2" s="381" t="s">
        <v>144</v>
      </c>
      <c r="D2" s="381"/>
      <c r="E2" s="381"/>
      <c r="F2" s="383" t="s">
        <v>33</v>
      </c>
      <c r="G2" s="383" t="s">
        <v>219</v>
      </c>
      <c r="H2" s="381" t="s">
        <v>54</v>
      </c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 t="s">
        <v>172</v>
      </c>
      <c r="T2" s="381" t="s">
        <v>55</v>
      </c>
      <c r="U2" s="381"/>
      <c r="V2" s="381"/>
      <c r="W2" s="381"/>
      <c r="X2" s="381"/>
      <c r="Y2" s="381"/>
      <c r="Z2" s="381"/>
      <c r="AA2" s="381"/>
    </row>
    <row r="3" spans="1:1029" s="17" customFormat="1" ht="18.75">
      <c r="A3" s="380"/>
      <c r="B3" s="381"/>
      <c r="C3" s="381"/>
      <c r="D3" s="381"/>
      <c r="E3" s="381"/>
      <c r="F3" s="383"/>
      <c r="G3" s="383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</row>
    <row r="4" spans="1:1029" ht="15" customHeight="1">
      <c r="A4" s="380"/>
      <c r="B4" s="381"/>
      <c r="C4" s="381"/>
      <c r="D4" s="381"/>
      <c r="E4" s="381"/>
      <c r="F4" s="383"/>
      <c r="G4" s="383"/>
      <c r="H4" s="375" t="s">
        <v>148</v>
      </c>
      <c r="I4" s="373" t="s">
        <v>56</v>
      </c>
      <c r="J4" s="373"/>
      <c r="K4" s="373"/>
      <c r="L4" s="373"/>
      <c r="M4" s="373" t="s">
        <v>57</v>
      </c>
      <c r="N4" s="373"/>
      <c r="O4" s="373"/>
      <c r="P4" s="373" t="s">
        <v>45</v>
      </c>
      <c r="Q4" s="373"/>
      <c r="R4" s="373"/>
      <c r="S4" s="381"/>
      <c r="T4" s="381"/>
      <c r="U4" s="381"/>
      <c r="V4" s="381"/>
      <c r="W4" s="381"/>
      <c r="X4" s="381"/>
      <c r="Y4" s="381"/>
      <c r="Z4" s="381"/>
      <c r="AA4" s="381"/>
    </row>
    <row r="5" spans="1:1029" ht="34.5" customHeight="1">
      <c r="A5" s="380"/>
      <c r="B5" s="381"/>
      <c r="C5" s="381"/>
      <c r="D5" s="381"/>
      <c r="E5" s="381"/>
      <c r="F5" s="383"/>
      <c r="G5" s="383"/>
      <c r="H5" s="375"/>
      <c r="I5" s="382" t="s">
        <v>33</v>
      </c>
      <c r="J5" s="373" t="s">
        <v>272</v>
      </c>
      <c r="K5" s="373"/>
      <c r="L5" s="373"/>
      <c r="M5" s="382" t="s">
        <v>58</v>
      </c>
      <c r="N5" s="382" t="s">
        <v>59</v>
      </c>
      <c r="O5" s="382" t="s">
        <v>60</v>
      </c>
      <c r="P5" s="373"/>
      <c r="Q5" s="373"/>
      <c r="R5" s="373"/>
      <c r="S5" s="381"/>
      <c r="T5" s="385" t="s">
        <v>61</v>
      </c>
      <c r="U5" s="385"/>
      <c r="V5" s="385" t="s">
        <v>62</v>
      </c>
      <c r="W5" s="385"/>
      <c r="X5" s="385" t="s">
        <v>63</v>
      </c>
      <c r="Y5" s="385"/>
      <c r="Z5" s="385" t="s">
        <v>64</v>
      </c>
      <c r="AA5" s="385"/>
    </row>
    <row r="6" spans="1:1029" ht="114.75" customHeight="1">
      <c r="A6" s="380"/>
      <c r="B6" s="381"/>
      <c r="C6" s="160" t="s">
        <v>65</v>
      </c>
      <c r="D6" s="160" t="s">
        <v>265</v>
      </c>
      <c r="E6" s="160" t="s">
        <v>53</v>
      </c>
      <c r="F6" s="383"/>
      <c r="G6" s="383"/>
      <c r="H6" s="375"/>
      <c r="I6" s="382"/>
      <c r="J6" s="39" t="s">
        <v>56</v>
      </c>
      <c r="K6" s="39" t="s">
        <v>221</v>
      </c>
      <c r="L6" s="39" t="s">
        <v>271</v>
      </c>
      <c r="M6" s="382"/>
      <c r="N6" s="382"/>
      <c r="O6" s="382"/>
      <c r="P6" s="39" t="s">
        <v>33</v>
      </c>
      <c r="Q6" s="39" t="s">
        <v>149</v>
      </c>
      <c r="R6" s="39" t="s">
        <v>150</v>
      </c>
      <c r="S6" s="381"/>
      <c r="T6" s="225" t="s">
        <v>66</v>
      </c>
      <c r="U6" s="225" t="s">
        <v>67</v>
      </c>
      <c r="V6" s="225" t="s">
        <v>68</v>
      </c>
      <c r="W6" s="225" t="s">
        <v>261</v>
      </c>
      <c r="X6" s="225" t="s">
        <v>262</v>
      </c>
      <c r="Y6" s="225" t="s">
        <v>263</v>
      </c>
      <c r="Z6" s="225" t="s">
        <v>155</v>
      </c>
      <c r="AA6" s="225" t="s">
        <v>153</v>
      </c>
    </row>
    <row r="7" spans="1:1029" ht="18.75" hidden="1">
      <c r="A7" s="226"/>
      <c r="B7" s="159"/>
      <c r="C7" s="160"/>
      <c r="D7" s="160"/>
      <c r="E7" s="160"/>
      <c r="F7" s="160"/>
      <c r="G7" s="160"/>
      <c r="H7" s="160"/>
      <c r="I7" s="227"/>
      <c r="J7" s="39"/>
      <c r="K7" s="39"/>
      <c r="L7" s="39"/>
      <c r="M7" s="39"/>
      <c r="N7" s="39"/>
      <c r="O7" s="39"/>
      <c r="P7" s="39"/>
      <c r="Q7" s="39"/>
      <c r="R7" s="39"/>
      <c r="S7" s="39"/>
      <c r="T7" s="225">
        <v>17</v>
      </c>
      <c r="U7" s="225">
        <v>22</v>
      </c>
      <c r="V7" s="225">
        <v>17</v>
      </c>
      <c r="W7" s="225">
        <v>16</v>
      </c>
      <c r="X7" s="225">
        <v>11</v>
      </c>
      <c r="Y7" s="225">
        <v>11</v>
      </c>
      <c r="Z7" s="228" t="s">
        <v>147</v>
      </c>
      <c r="AA7" s="228" t="s">
        <v>142</v>
      </c>
    </row>
    <row r="8" spans="1:1029" s="136" customFormat="1" ht="15.75" hidden="1">
      <c r="A8" s="229"/>
      <c r="B8" s="230"/>
      <c r="C8" s="160"/>
      <c r="D8" s="160"/>
      <c r="E8" s="160"/>
      <c r="F8" s="160"/>
      <c r="G8" s="160"/>
      <c r="H8" s="160"/>
      <c r="I8" s="231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230"/>
      <c r="U8" s="230"/>
      <c r="V8" s="230"/>
      <c r="W8" s="230"/>
      <c r="X8" s="230"/>
      <c r="Y8" s="230"/>
      <c r="Z8" s="232"/>
      <c r="AA8" s="232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</row>
    <row r="9" spans="1:1029" s="19" customFormat="1" ht="15.75" customHeight="1">
      <c r="A9" s="246">
        <v>1</v>
      </c>
      <c r="B9" s="246">
        <v>2</v>
      </c>
      <c r="C9" s="246">
        <v>3</v>
      </c>
      <c r="D9" s="246">
        <v>5</v>
      </c>
      <c r="E9" s="246">
        <v>7</v>
      </c>
      <c r="F9" s="246">
        <v>8</v>
      </c>
      <c r="G9" s="246">
        <v>9</v>
      </c>
      <c r="H9" s="246">
        <v>10</v>
      </c>
      <c r="I9" s="246">
        <v>11</v>
      </c>
      <c r="J9" s="246">
        <v>13</v>
      </c>
      <c r="K9" s="246">
        <v>14</v>
      </c>
      <c r="L9" s="246">
        <v>15</v>
      </c>
      <c r="M9" s="246">
        <v>16</v>
      </c>
      <c r="N9" s="246">
        <v>17</v>
      </c>
      <c r="O9" s="246">
        <v>18</v>
      </c>
      <c r="P9" s="246">
        <v>19</v>
      </c>
      <c r="Q9" s="246">
        <v>20</v>
      </c>
      <c r="R9" s="246">
        <v>21</v>
      </c>
      <c r="S9" s="246">
        <v>22</v>
      </c>
      <c r="T9" s="246">
        <v>23</v>
      </c>
      <c r="U9" s="246">
        <v>24</v>
      </c>
      <c r="V9" s="246">
        <v>25</v>
      </c>
      <c r="W9" s="246">
        <v>26</v>
      </c>
      <c r="X9" s="246">
        <v>27</v>
      </c>
      <c r="Y9" s="247">
        <v>28</v>
      </c>
      <c r="Z9" s="233">
        <v>23</v>
      </c>
      <c r="AA9" s="233">
        <v>24</v>
      </c>
    </row>
    <row r="10" spans="1:1029" s="20" customFormat="1" ht="18.75">
      <c r="A10" s="234"/>
      <c r="B10" s="234" t="s">
        <v>69</v>
      </c>
      <c r="C10" s="235"/>
      <c r="D10" s="235"/>
      <c r="E10" s="235"/>
      <c r="F10" s="235">
        <f>F11+F28+F34+F37+F53+F58+F63+F68+F72+F76+F80+F85+F84+F86</f>
        <v>4464</v>
      </c>
      <c r="G10" s="235">
        <f t="shared" ref="G10:Y10" si="0">G11+G28+G34+G37+G53+G58+G63+G68+G72+G76+G80+G84+G85+G86</f>
        <v>1974</v>
      </c>
      <c r="H10" s="235">
        <f t="shared" si="0"/>
        <v>16</v>
      </c>
      <c r="I10" s="235">
        <f t="shared" si="0"/>
        <v>4448</v>
      </c>
      <c r="J10" s="235">
        <f t="shared" si="0"/>
        <v>1412</v>
      </c>
      <c r="K10" s="235">
        <f t="shared" si="0"/>
        <v>1808</v>
      </c>
      <c r="L10" s="235">
        <f t="shared" si="0"/>
        <v>40</v>
      </c>
      <c r="M10" s="235">
        <f t="shared" si="0"/>
        <v>252</v>
      </c>
      <c r="N10" s="235">
        <f t="shared" si="0"/>
        <v>360</v>
      </c>
      <c r="O10" s="235">
        <f t="shared" si="0"/>
        <v>144</v>
      </c>
      <c r="P10" s="235">
        <f t="shared" si="0"/>
        <v>312</v>
      </c>
      <c r="Q10" s="235">
        <f t="shared" si="0"/>
        <v>78</v>
      </c>
      <c r="R10" s="235">
        <f t="shared" si="0"/>
        <v>234</v>
      </c>
      <c r="S10" s="235">
        <f t="shared" si="0"/>
        <v>216</v>
      </c>
      <c r="T10" s="235">
        <f t="shared" si="0"/>
        <v>612</v>
      </c>
      <c r="U10" s="235">
        <f t="shared" si="0"/>
        <v>864</v>
      </c>
      <c r="V10" s="235">
        <f>V11+V28+V34+V37+V53+V58+V63+V68+V72+V76+V80+V84+V85+V86</f>
        <v>612</v>
      </c>
      <c r="W10" s="235">
        <f t="shared" si="0"/>
        <v>900</v>
      </c>
      <c r="X10" s="235">
        <f t="shared" si="0"/>
        <v>612</v>
      </c>
      <c r="Y10" s="235">
        <f t="shared" si="0"/>
        <v>864</v>
      </c>
      <c r="Z10" s="235">
        <f>Z11+Z28+Z34+Z37</f>
        <v>0</v>
      </c>
      <c r="AA10" s="235">
        <f>AA11+AA28+AA34+AA37</f>
        <v>0</v>
      </c>
    </row>
    <row r="11" spans="1:1029" s="20" customFormat="1" ht="18.75">
      <c r="A11" s="236" t="s">
        <v>287</v>
      </c>
      <c r="B11" s="237" t="s">
        <v>70</v>
      </c>
      <c r="C11" s="236"/>
      <c r="D11" s="236"/>
      <c r="E11" s="236"/>
      <c r="F11" s="236">
        <f>F12+F13+F14+F15+F16+F17+F18+F19+F20+F21+F22+F23+F24+F25+F26+F27</f>
        <v>1476</v>
      </c>
      <c r="G11" s="236">
        <f t="shared" ref="G11:Y11" si="1">G12+G13+G14+G15+G16+G17+G18+G19+G20+G21+G22+G23+G24+G25+G26+G27</f>
        <v>656</v>
      </c>
      <c r="H11" s="236">
        <f t="shared" si="1"/>
        <v>0</v>
      </c>
      <c r="I11" s="236">
        <f t="shared" si="1"/>
        <v>1476</v>
      </c>
      <c r="J11" s="236">
        <f t="shared" si="1"/>
        <v>578</v>
      </c>
      <c r="K11" s="236">
        <f t="shared" si="1"/>
        <v>826</v>
      </c>
      <c r="L11" s="236">
        <f t="shared" si="1"/>
        <v>0</v>
      </c>
      <c r="M11" s="236">
        <f t="shared" si="1"/>
        <v>0</v>
      </c>
      <c r="N11" s="236">
        <f t="shared" si="1"/>
        <v>0</v>
      </c>
      <c r="O11" s="236">
        <f t="shared" si="1"/>
        <v>0</v>
      </c>
      <c r="P11" s="236">
        <f t="shared" si="1"/>
        <v>144</v>
      </c>
      <c r="Q11" s="236">
        <f t="shared" si="1"/>
        <v>36</v>
      </c>
      <c r="R11" s="236">
        <f t="shared" si="1"/>
        <v>108</v>
      </c>
      <c r="S11" s="236">
        <f t="shared" si="1"/>
        <v>0</v>
      </c>
      <c r="T11" s="236">
        <f t="shared" si="1"/>
        <v>612</v>
      </c>
      <c r="U11" s="236">
        <f t="shared" si="1"/>
        <v>498</v>
      </c>
      <c r="V11" s="236">
        <f t="shared" si="1"/>
        <v>232</v>
      </c>
      <c r="W11" s="236">
        <f t="shared" si="1"/>
        <v>134</v>
      </c>
      <c r="X11" s="236">
        <f t="shared" si="1"/>
        <v>0</v>
      </c>
      <c r="Y11" s="236">
        <f t="shared" si="1"/>
        <v>0</v>
      </c>
      <c r="Z11" s="236"/>
      <c r="AA11" s="236"/>
    </row>
    <row r="12" spans="1:1029" s="140" customFormat="1" ht="20.25">
      <c r="A12" s="248" t="s">
        <v>273</v>
      </c>
      <c r="B12" s="249" t="s">
        <v>71</v>
      </c>
      <c r="C12" s="250">
        <v>2</v>
      </c>
      <c r="D12" s="250"/>
      <c r="E12" s="250">
        <v>1</v>
      </c>
      <c r="F12" s="251">
        <v>78</v>
      </c>
      <c r="G12" s="251">
        <v>34</v>
      </c>
      <c r="H12" s="251"/>
      <c r="I12" s="251">
        <v>78</v>
      </c>
      <c r="J12" s="251">
        <v>34</v>
      </c>
      <c r="K12" s="251">
        <v>44</v>
      </c>
      <c r="L12" s="252"/>
      <c r="M12" s="253"/>
      <c r="N12" s="253"/>
      <c r="O12" s="253"/>
      <c r="P12" s="252">
        <v>18</v>
      </c>
      <c r="Q12" s="252"/>
      <c r="R12" s="252">
        <v>18</v>
      </c>
      <c r="S12" s="252"/>
      <c r="T12" s="254">
        <v>34</v>
      </c>
      <c r="U12" s="254">
        <v>44</v>
      </c>
      <c r="V12" s="255"/>
      <c r="W12" s="255"/>
      <c r="X12" s="253"/>
      <c r="Y12" s="253"/>
      <c r="Z12" s="138"/>
      <c r="AA12" s="138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</row>
    <row r="13" spans="1:1029" s="140" customFormat="1" ht="15" customHeight="1">
      <c r="A13" s="248" t="s">
        <v>274</v>
      </c>
      <c r="B13" s="249" t="s">
        <v>72</v>
      </c>
      <c r="C13" s="250"/>
      <c r="D13" s="250">
        <v>3</v>
      </c>
      <c r="E13" s="250">
        <v>1.2</v>
      </c>
      <c r="F13" s="251">
        <v>95</v>
      </c>
      <c r="G13" s="251">
        <v>51</v>
      </c>
      <c r="H13" s="251"/>
      <c r="I13" s="251">
        <v>95</v>
      </c>
      <c r="J13" s="251">
        <v>51</v>
      </c>
      <c r="K13" s="251">
        <v>44</v>
      </c>
      <c r="L13" s="252"/>
      <c r="M13" s="253"/>
      <c r="N13" s="253"/>
      <c r="O13" s="253"/>
      <c r="P13" s="252"/>
      <c r="Q13" s="252"/>
      <c r="R13" s="252"/>
      <c r="S13" s="252"/>
      <c r="T13" s="254">
        <v>51</v>
      </c>
      <c r="U13" s="254">
        <v>22</v>
      </c>
      <c r="V13" s="255">
        <v>22</v>
      </c>
      <c r="W13" s="255"/>
      <c r="X13" s="253"/>
      <c r="Y13" s="253"/>
      <c r="Z13" s="138"/>
      <c r="AA13" s="138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</row>
    <row r="14" spans="1:1029" s="140" customFormat="1" ht="14.25" customHeight="1">
      <c r="A14" s="248" t="s">
        <v>275</v>
      </c>
      <c r="B14" s="249" t="s">
        <v>80</v>
      </c>
      <c r="C14" s="250"/>
      <c r="D14" s="250">
        <v>3</v>
      </c>
      <c r="E14" s="250">
        <v>1.2</v>
      </c>
      <c r="F14" s="254">
        <v>112</v>
      </c>
      <c r="G14" s="254">
        <v>68</v>
      </c>
      <c r="H14" s="256"/>
      <c r="I14" s="254">
        <v>112</v>
      </c>
      <c r="J14" s="254">
        <v>68</v>
      </c>
      <c r="K14" s="256">
        <v>44</v>
      </c>
      <c r="L14" s="252"/>
      <c r="M14" s="253"/>
      <c r="N14" s="253"/>
      <c r="O14" s="253"/>
      <c r="P14" s="252"/>
      <c r="Q14" s="252"/>
      <c r="R14" s="252"/>
      <c r="S14" s="252"/>
      <c r="T14" s="254">
        <v>68</v>
      </c>
      <c r="U14" s="254">
        <v>22</v>
      </c>
      <c r="V14" s="255">
        <v>22</v>
      </c>
      <c r="W14" s="255"/>
      <c r="X14" s="253"/>
      <c r="Y14" s="253"/>
      <c r="Z14" s="138"/>
      <c r="AA14" s="138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</row>
    <row r="15" spans="1:1029" s="140" customFormat="1" ht="15" customHeight="1">
      <c r="A15" s="248" t="s">
        <v>276</v>
      </c>
      <c r="B15" s="249" t="s">
        <v>254</v>
      </c>
      <c r="C15" s="250"/>
      <c r="D15" s="250">
        <v>3</v>
      </c>
      <c r="E15" s="250">
        <v>1.2</v>
      </c>
      <c r="F15" s="254">
        <v>78</v>
      </c>
      <c r="G15" s="256">
        <v>34</v>
      </c>
      <c r="H15" s="256"/>
      <c r="I15" s="254">
        <v>78</v>
      </c>
      <c r="J15" s="256">
        <v>34</v>
      </c>
      <c r="K15" s="256">
        <v>44</v>
      </c>
      <c r="L15" s="252"/>
      <c r="M15" s="253"/>
      <c r="N15" s="253"/>
      <c r="O15" s="253"/>
      <c r="P15" s="252"/>
      <c r="Q15" s="252"/>
      <c r="R15" s="252"/>
      <c r="S15" s="252"/>
      <c r="T15" s="254">
        <v>34</v>
      </c>
      <c r="U15" s="254">
        <v>22</v>
      </c>
      <c r="V15" s="255">
        <v>22</v>
      </c>
      <c r="W15" s="255"/>
      <c r="X15" s="253"/>
      <c r="Y15" s="253"/>
      <c r="Z15" s="138"/>
      <c r="AA15" s="138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</row>
    <row r="16" spans="1:1029" s="140" customFormat="1" ht="15" customHeight="1">
      <c r="A16" s="248" t="s">
        <v>277</v>
      </c>
      <c r="B16" s="249" t="s">
        <v>255</v>
      </c>
      <c r="C16" s="250"/>
      <c r="D16" s="250"/>
      <c r="E16" s="250" t="s">
        <v>266</v>
      </c>
      <c r="F16" s="254">
        <v>78</v>
      </c>
      <c r="G16" s="256">
        <v>34</v>
      </c>
      <c r="H16" s="256"/>
      <c r="I16" s="254">
        <v>78</v>
      </c>
      <c r="J16" s="256">
        <v>34</v>
      </c>
      <c r="K16" s="256">
        <v>44</v>
      </c>
      <c r="L16" s="252"/>
      <c r="M16" s="253"/>
      <c r="N16" s="253"/>
      <c r="O16" s="253"/>
      <c r="P16" s="252"/>
      <c r="Q16" s="252"/>
      <c r="R16" s="252"/>
      <c r="S16" s="252"/>
      <c r="T16" s="254">
        <v>34</v>
      </c>
      <c r="U16" s="254">
        <v>22</v>
      </c>
      <c r="V16" s="255">
        <v>22</v>
      </c>
      <c r="W16" s="255"/>
      <c r="X16" s="253"/>
      <c r="Y16" s="253"/>
      <c r="Z16" s="138"/>
      <c r="AA16" s="138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</row>
    <row r="17" spans="1:1029" s="140" customFormat="1" ht="15" customHeight="1">
      <c r="A17" s="248" t="s">
        <v>278</v>
      </c>
      <c r="B17" s="249" t="s">
        <v>269</v>
      </c>
      <c r="C17" s="250"/>
      <c r="D17" s="250">
        <v>2</v>
      </c>
      <c r="E17" s="250">
        <v>1</v>
      </c>
      <c r="F17" s="254">
        <v>78</v>
      </c>
      <c r="G17" s="256">
        <v>34</v>
      </c>
      <c r="H17" s="256"/>
      <c r="I17" s="254">
        <v>78</v>
      </c>
      <c r="J17" s="256">
        <v>34</v>
      </c>
      <c r="K17" s="256">
        <v>44</v>
      </c>
      <c r="L17" s="252"/>
      <c r="M17" s="253"/>
      <c r="N17" s="253"/>
      <c r="O17" s="253"/>
      <c r="P17" s="252"/>
      <c r="Q17" s="252"/>
      <c r="R17" s="252"/>
      <c r="S17" s="252"/>
      <c r="T17" s="254">
        <v>34</v>
      </c>
      <c r="U17" s="254">
        <v>44</v>
      </c>
      <c r="V17" s="255"/>
      <c r="W17" s="255"/>
      <c r="X17" s="253"/>
      <c r="Y17" s="253"/>
      <c r="Z17" s="138"/>
      <c r="AA17" s="138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</row>
    <row r="18" spans="1:1029" s="140" customFormat="1" ht="14.25" customHeight="1">
      <c r="A18" s="248" t="s">
        <v>279</v>
      </c>
      <c r="B18" s="249" t="s">
        <v>87</v>
      </c>
      <c r="C18" s="250">
        <v>4</v>
      </c>
      <c r="D18" s="250"/>
      <c r="E18" s="250" t="s">
        <v>266</v>
      </c>
      <c r="F18" s="254">
        <v>234</v>
      </c>
      <c r="G18" s="256">
        <v>68</v>
      </c>
      <c r="H18" s="256"/>
      <c r="I18" s="254">
        <v>234</v>
      </c>
      <c r="J18" s="256">
        <v>68</v>
      </c>
      <c r="K18" s="256">
        <v>166</v>
      </c>
      <c r="L18" s="252"/>
      <c r="M18" s="253"/>
      <c r="N18" s="253"/>
      <c r="O18" s="253"/>
      <c r="P18" s="252">
        <v>36</v>
      </c>
      <c r="Q18" s="252">
        <v>18</v>
      </c>
      <c r="R18" s="252">
        <v>18</v>
      </c>
      <c r="S18" s="252"/>
      <c r="T18" s="254">
        <v>102</v>
      </c>
      <c r="U18" s="254">
        <v>44</v>
      </c>
      <c r="V18" s="255">
        <v>52</v>
      </c>
      <c r="W18" s="255">
        <v>36</v>
      </c>
      <c r="X18" s="253"/>
      <c r="Y18" s="253"/>
      <c r="Z18" s="138"/>
      <c r="AA18" s="138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</row>
    <row r="19" spans="1:1029" s="140" customFormat="1" ht="20.25">
      <c r="A19" s="248" t="s">
        <v>280</v>
      </c>
      <c r="B19" s="249" t="s">
        <v>175</v>
      </c>
      <c r="C19" s="250"/>
      <c r="D19" s="250">
        <v>2.4</v>
      </c>
      <c r="E19" s="250">
        <v>1.3</v>
      </c>
      <c r="F19" s="254">
        <v>117</v>
      </c>
      <c r="G19" s="251">
        <v>51</v>
      </c>
      <c r="H19" s="256"/>
      <c r="I19" s="254">
        <v>117</v>
      </c>
      <c r="J19" s="251">
        <v>51</v>
      </c>
      <c r="K19" s="256">
        <v>66</v>
      </c>
      <c r="L19" s="252"/>
      <c r="M19" s="253"/>
      <c r="N19" s="253"/>
      <c r="O19" s="253"/>
      <c r="P19" s="252"/>
      <c r="Q19" s="252"/>
      <c r="R19" s="252"/>
      <c r="S19" s="252"/>
      <c r="T19" s="254">
        <v>51</v>
      </c>
      <c r="U19" s="254">
        <v>22</v>
      </c>
      <c r="V19" s="255">
        <v>26</v>
      </c>
      <c r="W19" s="255">
        <v>18</v>
      </c>
      <c r="X19" s="253"/>
      <c r="Y19" s="253"/>
      <c r="Z19" s="138"/>
      <c r="AA19" s="138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  <c r="AMK19" s="34"/>
      <c r="AML19" s="34"/>
      <c r="AMM19" s="34"/>
      <c r="AMN19" s="34"/>
      <c r="AMO19" s="34"/>
    </row>
    <row r="20" spans="1:1029" s="137" customFormat="1" ht="15" customHeight="1">
      <c r="A20" s="248" t="s">
        <v>281</v>
      </c>
      <c r="B20" s="249" t="s">
        <v>74</v>
      </c>
      <c r="C20" s="250"/>
      <c r="D20" s="250">
        <v>1.2</v>
      </c>
      <c r="E20" s="250"/>
      <c r="F20" s="254">
        <v>78</v>
      </c>
      <c r="G20" s="256">
        <v>34</v>
      </c>
      <c r="H20" s="256"/>
      <c r="I20" s="254">
        <v>78</v>
      </c>
      <c r="J20" s="256"/>
      <c r="K20" s="256">
        <v>78</v>
      </c>
      <c r="L20" s="257"/>
      <c r="M20" s="257"/>
      <c r="N20" s="257"/>
      <c r="O20" s="257"/>
      <c r="P20" s="257"/>
      <c r="Q20" s="257"/>
      <c r="R20" s="257"/>
      <c r="S20" s="257"/>
      <c r="T20" s="254">
        <v>34</v>
      </c>
      <c r="U20" s="254">
        <v>44</v>
      </c>
      <c r="V20" s="257"/>
      <c r="W20" s="257">
        <f>W21+W22+W23</f>
        <v>0</v>
      </c>
      <c r="X20" s="258">
        <f>X21+X22+X23</f>
        <v>0</v>
      </c>
      <c r="Y20" s="258">
        <f>Y21+Y22+Y23</f>
        <v>0</v>
      </c>
      <c r="Z20" s="238"/>
      <c r="AA20" s="238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</row>
    <row r="21" spans="1:1029" s="137" customFormat="1" ht="15" customHeight="1">
      <c r="A21" s="248" t="s">
        <v>282</v>
      </c>
      <c r="B21" s="249" t="s">
        <v>256</v>
      </c>
      <c r="C21" s="250"/>
      <c r="D21" s="250">
        <v>3</v>
      </c>
      <c r="E21" s="250">
        <v>1.2</v>
      </c>
      <c r="F21" s="254">
        <v>78</v>
      </c>
      <c r="G21" s="256">
        <v>34</v>
      </c>
      <c r="H21" s="256"/>
      <c r="I21" s="254">
        <v>78</v>
      </c>
      <c r="J21" s="256">
        <v>34</v>
      </c>
      <c r="K21" s="256">
        <v>44</v>
      </c>
      <c r="L21" s="252"/>
      <c r="M21" s="259"/>
      <c r="N21" s="259"/>
      <c r="O21" s="259"/>
      <c r="P21" s="260"/>
      <c r="Q21" s="260"/>
      <c r="R21" s="260"/>
      <c r="S21" s="260"/>
      <c r="T21" s="254">
        <v>34</v>
      </c>
      <c r="U21" s="254">
        <v>22</v>
      </c>
      <c r="V21" s="255">
        <v>22</v>
      </c>
      <c r="W21" s="255"/>
      <c r="X21" s="259"/>
      <c r="Y21" s="259"/>
      <c r="Z21" s="139"/>
      <c r="AA21" s="13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</row>
    <row r="22" spans="1:1029" s="137" customFormat="1" ht="14.25" customHeight="1">
      <c r="A22" s="248" t="s">
        <v>283</v>
      </c>
      <c r="B22" s="249" t="s">
        <v>257</v>
      </c>
      <c r="C22" s="250">
        <v>2</v>
      </c>
      <c r="D22" s="250"/>
      <c r="E22" s="250">
        <v>1</v>
      </c>
      <c r="F22" s="254">
        <v>144</v>
      </c>
      <c r="G22" s="256">
        <v>68</v>
      </c>
      <c r="H22" s="256"/>
      <c r="I22" s="254">
        <v>144</v>
      </c>
      <c r="J22" s="256">
        <v>68</v>
      </c>
      <c r="K22" s="256">
        <v>76</v>
      </c>
      <c r="L22" s="252"/>
      <c r="M22" s="259"/>
      <c r="N22" s="259"/>
      <c r="O22" s="259"/>
      <c r="P22" s="260">
        <v>18</v>
      </c>
      <c r="Q22" s="260"/>
      <c r="R22" s="260">
        <v>18</v>
      </c>
      <c r="S22" s="260"/>
      <c r="T22" s="254">
        <v>34</v>
      </c>
      <c r="U22" s="254">
        <v>110</v>
      </c>
      <c r="V22" s="255"/>
      <c r="W22" s="255"/>
      <c r="X22" s="259"/>
      <c r="Y22" s="259"/>
      <c r="Z22" s="139"/>
      <c r="AA22" s="13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</row>
    <row r="23" spans="1:1029" s="137" customFormat="1" ht="16.5" customHeight="1">
      <c r="A23" s="248" t="s">
        <v>284</v>
      </c>
      <c r="B23" s="261" t="s">
        <v>258</v>
      </c>
      <c r="C23" s="250"/>
      <c r="D23" s="250">
        <v>3</v>
      </c>
      <c r="E23" s="250">
        <v>1.2</v>
      </c>
      <c r="F23" s="254">
        <v>78</v>
      </c>
      <c r="G23" s="254">
        <v>34</v>
      </c>
      <c r="H23" s="254"/>
      <c r="I23" s="254">
        <v>78</v>
      </c>
      <c r="J23" s="254">
        <v>34</v>
      </c>
      <c r="K23" s="254">
        <v>44</v>
      </c>
      <c r="L23" s="252"/>
      <c r="M23" s="259"/>
      <c r="N23" s="259"/>
      <c r="O23" s="259"/>
      <c r="P23" s="252"/>
      <c r="Q23" s="260"/>
      <c r="R23" s="260"/>
      <c r="S23" s="260"/>
      <c r="T23" s="254">
        <v>34</v>
      </c>
      <c r="U23" s="254">
        <v>22</v>
      </c>
      <c r="V23" s="255">
        <v>22</v>
      </c>
      <c r="W23" s="255"/>
      <c r="X23" s="259"/>
      <c r="Y23" s="259"/>
      <c r="Z23" s="139"/>
      <c r="AA23" s="139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</row>
    <row r="24" spans="1:1029" s="137" customFormat="1" ht="14.25" customHeight="1">
      <c r="A24" s="248" t="s">
        <v>285</v>
      </c>
      <c r="B24" s="250" t="s">
        <v>259</v>
      </c>
      <c r="C24" s="262"/>
      <c r="D24" s="250"/>
      <c r="E24" s="250" t="s">
        <v>266</v>
      </c>
      <c r="F24" s="254">
        <v>78</v>
      </c>
      <c r="G24" s="254">
        <v>34</v>
      </c>
      <c r="H24" s="254"/>
      <c r="I24" s="254">
        <v>78</v>
      </c>
      <c r="J24" s="254">
        <v>34</v>
      </c>
      <c r="K24" s="254">
        <v>44</v>
      </c>
      <c r="L24" s="257"/>
      <c r="M24" s="257"/>
      <c r="N24" s="257"/>
      <c r="O24" s="257"/>
      <c r="P24" s="257"/>
      <c r="Q24" s="257"/>
      <c r="R24" s="257"/>
      <c r="S24" s="257"/>
      <c r="T24" s="254">
        <v>34</v>
      </c>
      <c r="U24" s="254">
        <v>22</v>
      </c>
      <c r="V24" s="257">
        <v>22</v>
      </c>
      <c r="W24" s="257"/>
      <c r="X24" s="258">
        <f>SUM(X25:X26)</f>
        <v>0</v>
      </c>
      <c r="Y24" s="258">
        <f>SUM(Y25:Y26)</f>
        <v>0</v>
      </c>
      <c r="Z24" s="238"/>
      <c r="AA24" s="238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</row>
    <row r="25" spans="1:1029" s="140" customFormat="1" ht="14.25" customHeight="1">
      <c r="A25" s="248" t="s">
        <v>286</v>
      </c>
      <c r="B25" s="250" t="s">
        <v>260</v>
      </c>
      <c r="C25" s="250"/>
      <c r="D25" s="250"/>
      <c r="E25" s="250">
        <v>1</v>
      </c>
      <c r="F25" s="254">
        <v>34</v>
      </c>
      <c r="G25" s="254">
        <v>34</v>
      </c>
      <c r="H25" s="254"/>
      <c r="I25" s="254">
        <v>34</v>
      </c>
      <c r="J25" s="254">
        <v>34</v>
      </c>
      <c r="K25" s="254"/>
      <c r="L25" s="260"/>
      <c r="M25" s="259"/>
      <c r="N25" s="259"/>
      <c r="O25" s="259"/>
      <c r="P25" s="260"/>
      <c r="Q25" s="260"/>
      <c r="R25" s="260"/>
      <c r="S25" s="260"/>
      <c r="T25" s="254">
        <v>34</v>
      </c>
      <c r="U25" s="254"/>
      <c r="V25" s="255"/>
      <c r="W25" s="255"/>
      <c r="X25" s="253"/>
      <c r="Y25" s="253"/>
      <c r="Z25" s="138"/>
      <c r="AA25" s="138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</row>
    <row r="26" spans="1:1029" s="140" customFormat="1" ht="20.25">
      <c r="A26" s="248"/>
      <c r="B26" s="249" t="s">
        <v>270</v>
      </c>
      <c r="C26" s="250"/>
      <c r="D26" s="250">
        <v>4</v>
      </c>
      <c r="E26" s="254"/>
      <c r="F26" s="254">
        <v>44</v>
      </c>
      <c r="G26" s="254">
        <v>44</v>
      </c>
      <c r="H26" s="254"/>
      <c r="I26" s="254">
        <v>44</v>
      </c>
      <c r="J26" s="254"/>
      <c r="K26" s="254">
        <v>44</v>
      </c>
      <c r="L26" s="260"/>
      <c r="M26" s="259"/>
      <c r="N26" s="259"/>
      <c r="O26" s="259"/>
      <c r="P26" s="260"/>
      <c r="Q26" s="260"/>
      <c r="R26" s="260"/>
      <c r="S26" s="260"/>
      <c r="T26" s="254"/>
      <c r="U26" s="254"/>
      <c r="V26" s="255"/>
      <c r="W26" s="255">
        <v>44</v>
      </c>
      <c r="X26" s="253"/>
      <c r="Y26" s="253"/>
      <c r="Z26" s="138"/>
      <c r="AA26" s="138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</row>
    <row r="27" spans="1:1029" s="140" customFormat="1" ht="20.25">
      <c r="A27" s="248"/>
      <c r="B27" s="249" t="s">
        <v>45</v>
      </c>
      <c r="C27" s="250"/>
      <c r="D27" s="250"/>
      <c r="E27" s="254"/>
      <c r="F27" s="254">
        <v>72</v>
      </c>
      <c r="G27" s="254"/>
      <c r="H27" s="254"/>
      <c r="I27" s="254">
        <v>72</v>
      </c>
      <c r="J27" s="254"/>
      <c r="K27" s="254"/>
      <c r="L27" s="260"/>
      <c r="M27" s="302"/>
      <c r="N27" s="302"/>
      <c r="O27" s="302"/>
      <c r="P27" s="260">
        <v>72</v>
      </c>
      <c r="Q27" s="260">
        <v>18</v>
      </c>
      <c r="R27" s="260">
        <v>54</v>
      </c>
      <c r="S27" s="260"/>
      <c r="T27" s="254"/>
      <c r="U27" s="254">
        <v>36</v>
      </c>
      <c r="V27" s="255"/>
      <c r="W27" s="255">
        <v>36</v>
      </c>
      <c r="X27" s="253"/>
      <c r="Y27" s="253"/>
      <c r="Z27" s="138"/>
      <c r="AA27" s="138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  <c r="AMK27" s="34"/>
      <c r="AML27" s="34"/>
      <c r="AMM27" s="34"/>
      <c r="AMN27" s="34"/>
      <c r="AMO27" s="34"/>
    </row>
    <row r="28" spans="1:1029" s="20" customFormat="1" ht="15" customHeight="1">
      <c r="A28" s="263" t="s">
        <v>76</v>
      </c>
      <c r="B28" s="264" t="s">
        <v>77</v>
      </c>
      <c r="C28" s="263"/>
      <c r="D28" s="263"/>
      <c r="E28" s="263"/>
      <c r="F28" s="263">
        <f>SUM(F29:F33)</f>
        <v>296</v>
      </c>
      <c r="G28" s="263">
        <f t="shared" ref="G28:Y28" si="2">SUM(G29:G33)</f>
        <v>0</v>
      </c>
      <c r="H28" s="263">
        <f t="shared" si="2"/>
        <v>0</v>
      </c>
      <c r="I28" s="263">
        <f t="shared" si="2"/>
        <v>296</v>
      </c>
      <c r="J28" s="263">
        <f t="shared" si="2"/>
        <v>78</v>
      </c>
      <c r="K28" s="263">
        <f t="shared" si="2"/>
        <v>218</v>
      </c>
      <c r="L28" s="263">
        <f t="shared" si="2"/>
        <v>0</v>
      </c>
      <c r="M28" s="263">
        <f t="shared" si="2"/>
        <v>0</v>
      </c>
      <c r="N28" s="263">
        <f t="shared" si="2"/>
        <v>0</v>
      </c>
      <c r="O28" s="263">
        <f t="shared" si="2"/>
        <v>0</v>
      </c>
      <c r="P28" s="263">
        <f t="shared" si="2"/>
        <v>0</v>
      </c>
      <c r="Q28" s="263">
        <f t="shared" si="2"/>
        <v>0</v>
      </c>
      <c r="R28" s="263">
        <f t="shared" si="2"/>
        <v>0</v>
      </c>
      <c r="S28" s="263">
        <f t="shared" si="2"/>
        <v>0</v>
      </c>
      <c r="T28" s="263">
        <f t="shared" si="2"/>
        <v>0</v>
      </c>
      <c r="U28" s="263">
        <f t="shared" si="2"/>
        <v>0</v>
      </c>
      <c r="V28" s="263">
        <f t="shared" si="2"/>
        <v>168</v>
      </c>
      <c r="W28" s="263">
        <f t="shared" si="2"/>
        <v>82</v>
      </c>
      <c r="X28" s="263">
        <f t="shared" si="2"/>
        <v>22</v>
      </c>
      <c r="Y28" s="263">
        <f t="shared" si="2"/>
        <v>24</v>
      </c>
      <c r="Z28" s="239">
        <f>SUM(Z29:Z33)</f>
        <v>0</v>
      </c>
      <c r="AA28" s="239">
        <f>SUM(AA29:AA33)</f>
        <v>0</v>
      </c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</row>
    <row r="29" spans="1:1029" s="137" customFormat="1" ht="17.25" customHeight="1">
      <c r="A29" s="265" t="s">
        <v>78</v>
      </c>
      <c r="B29" s="266" t="s">
        <v>143</v>
      </c>
      <c r="C29" s="265"/>
      <c r="D29" s="265"/>
      <c r="E29" s="265">
        <v>3</v>
      </c>
      <c r="F29" s="259">
        <f>SUM(T29:AA29)</f>
        <v>36</v>
      </c>
      <c r="G29" s="259"/>
      <c r="H29" s="265"/>
      <c r="I29" s="259">
        <f>F29-H29</f>
        <v>36</v>
      </c>
      <c r="J29" s="259">
        <f>I29-K29</f>
        <v>24</v>
      </c>
      <c r="K29" s="259">
        <v>12</v>
      </c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5">
        <v>36</v>
      </c>
      <c r="W29" s="255"/>
      <c r="X29" s="259"/>
      <c r="Y29" s="259"/>
      <c r="Z29" s="139"/>
      <c r="AA29" s="139"/>
      <c r="AB29" s="21">
        <f>V29+W29</f>
        <v>36</v>
      </c>
      <c r="AC29" s="21">
        <f>X29+Y29</f>
        <v>0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</row>
    <row r="30" spans="1:1029" s="137" customFormat="1" ht="16.5" customHeight="1">
      <c r="A30" s="265" t="s">
        <v>79</v>
      </c>
      <c r="B30" s="266" t="s">
        <v>80</v>
      </c>
      <c r="C30" s="265"/>
      <c r="D30" s="265"/>
      <c r="E30" s="265">
        <v>3</v>
      </c>
      <c r="F30" s="259">
        <f>SUM(T30:AA30)</f>
        <v>36</v>
      </c>
      <c r="G30" s="259"/>
      <c r="H30" s="265"/>
      <c r="I30" s="259">
        <f>F30-H30</f>
        <v>36</v>
      </c>
      <c r="J30" s="259">
        <f>I30-K30</f>
        <v>22</v>
      </c>
      <c r="K30" s="259">
        <v>14</v>
      </c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5">
        <v>36</v>
      </c>
      <c r="W30" s="255"/>
      <c r="X30" s="259"/>
      <c r="Y30" s="259"/>
      <c r="Z30" s="139"/>
      <c r="AA30" s="139"/>
      <c r="AB30" s="21">
        <f t="shared" ref="AB30:AB84" si="3">V30+W30</f>
        <v>36</v>
      </c>
      <c r="AC30" s="21">
        <f t="shared" ref="AC30:AC84" si="4">X30+Y30</f>
        <v>0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  <c r="AMM30" s="21"/>
      <c r="AMN30" s="21"/>
      <c r="AMO30" s="21"/>
    </row>
    <row r="31" spans="1:1029" s="137" customFormat="1" ht="20.25">
      <c r="A31" s="265" t="s">
        <v>81</v>
      </c>
      <c r="B31" s="266" t="s">
        <v>151</v>
      </c>
      <c r="C31" s="265"/>
      <c r="D31" s="265">
        <v>6</v>
      </c>
      <c r="E31" s="265" t="s">
        <v>252</v>
      </c>
      <c r="F31" s="259">
        <v>97</v>
      </c>
      <c r="G31" s="259"/>
      <c r="H31" s="265"/>
      <c r="I31" s="259">
        <v>97</v>
      </c>
      <c r="J31" s="259">
        <v>7</v>
      </c>
      <c r="K31" s="259">
        <v>90</v>
      </c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5">
        <v>31</v>
      </c>
      <c r="W31" s="255">
        <v>40</v>
      </c>
      <c r="X31" s="259">
        <v>11</v>
      </c>
      <c r="Y31" s="259">
        <v>15</v>
      </c>
      <c r="Z31" s="139"/>
      <c r="AA31" s="139"/>
      <c r="AB31" s="21">
        <f t="shared" si="3"/>
        <v>71</v>
      </c>
      <c r="AC31" s="21">
        <f t="shared" si="4"/>
        <v>26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  <c r="AMM31" s="21"/>
      <c r="AMN31" s="21"/>
      <c r="AMO31" s="21"/>
    </row>
    <row r="32" spans="1:1029" s="137" customFormat="1" ht="20.25">
      <c r="A32" s="265" t="s">
        <v>82</v>
      </c>
      <c r="B32" s="266" t="s">
        <v>74</v>
      </c>
      <c r="C32" s="265"/>
      <c r="D32" s="265" t="s">
        <v>253</v>
      </c>
      <c r="E32" s="265"/>
      <c r="F32" s="259">
        <v>91</v>
      </c>
      <c r="G32" s="259"/>
      <c r="H32" s="265"/>
      <c r="I32" s="259">
        <v>91</v>
      </c>
      <c r="J32" s="259">
        <v>1</v>
      </c>
      <c r="K32" s="259">
        <v>90</v>
      </c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5">
        <v>29</v>
      </c>
      <c r="W32" s="255">
        <v>42</v>
      </c>
      <c r="X32" s="259">
        <v>11</v>
      </c>
      <c r="Y32" s="259">
        <v>9</v>
      </c>
      <c r="Z32" s="139"/>
      <c r="AA32" s="139"/>
      <c r="AB32" s="21">
        <f t="shared" si="3"/>
        <v>71</v>
      </c>
      <c r="AC32" s="21">
        <f t="shared" si="4"/>
        <v>20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</row>
    <row r="33" spans="1:1029" s="137" customFormat="1" ht="20.25">
      <c r="A33" s="265" t="s">
        <v>83</v>
      </c>
      <c r="B33" s="267" t="s">
        <v>178</v>
      </c>
      <c r="C33" s="265"/>
      <c r="D33" s="265"/>
      <c r="E33" s="265">
        <v>3</v>
      </c>
      <c r="F33" s="259">
        <f>SUM(T33:AA33)</f>
        <v>36</v>
      </c>
      <c r="G33" s="259"/>
      <c r="H33" s="265"/>
      <c r="I33" s="259">
        <f>F33-H33</f>
        <v>36</v>
      </c>
      <c r="J33" s="259">
        <f>I33-K33</f>
        <v>24</v>
      </c>
      <c r="K33" s="259">
        <v>12</v>
      </c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5">
        <v>36</v>
      </c>
      <c r="W33" s="255"/>
      <c r="X33" s="259"/>
      <c r="Y33" s="259"/>
      <c r="Z33" s="139"/>
      <c r="AA33" s="139"/>
      <c r="AB33" s="21">
        <f t="shared" si="3"/>
        <v>36</v>
      </c>
      <c r="AC33" s="21">
        <f t="shared" si="4"/>
        <v>0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</row>
    <row r="34" spans="1:1029" s="143" customFormat="1" ht="20.25">
      <c r="A34" s="268" t="s">
        <v>84</v>
      </c>
      <c r="B34" s="269" t="s">
        <v>85</v>
      </c>
      <c r="C34" s="268"/>
      <c r="D34" s="268"/>
      <c r="E34" s="268"/>
      <c r="F34" s="270">
        <f>SUM(F35:F36)</f>
        <v>102</v>
      </c>
      <c r="G34" s="270">
        <f t="shared" ref="G34:Y34" si="5">SUM(G35:G36)</f>
        <v>20</v>
      </c>
      <c r="H34" s="270">
        <f t="shared" si="5"/>
        <v>0</v>
      </c>
      <c r="I34" s="270">
        <f t="shared" si="5"/>
        <v>102</v>
      </c>
      <c r="J34" s="270">
        <f t="shared" si="5"/>
        <v>98</v>
      </c>
      <c r="K34" s="270">
        <f t="shared" si="5"/>
        <v>40</v>
      </c>
      <c r="L34" s="270">
        <f t="shared" si="5"/>
        <v>0</v>
      </c>
      <c r="M34" s="270">
        <f t="shared" si="5"/>
        <v>0</v>
      </c>
      <c r="N34" s="270">
        <f t="shared" si="5"/>
        <v>0</v>
      </c>
      <c r="O34" s="270">
        <f t="shared" si="5"/>
        <v>0</v>
      </c>
      <c r="P34" s="270">
        <f t="shared" si="5"/>
        <v>0</v>
      </c>
      <c r="Q34" s="270">
        <f t="shared" si="5"/>
        <v>0</v>
      </c>
      <c r="R34" s="270">
        <f t="shared" si="5"/>
        <v>0</v>
      </c>
      <c r="S34" s="270">
        <f t="shared" si="5"/>
        <v>0</v>
      </c>
      <c r="T34" s="270">
        <f t="shared" si="5"/>
        <v>0</v>
      </c>
      <c r="U34" s="270">
        <f t="shared" si="5"/>
        <v>0</v>
      </c>
      <c r="V34" s="270">
        <f t="shared" si="5"/>
        <v>0</v>
      </c>
      <c r="W34" s="270">
        <f>SUM(W35:W36)</f>
        <v>36</v>
      </c>
      <c r="X34" s="270">
        <f t="shared" si="5"/>
        <v>56</v>
      </c>
      <c r="Y34" s="270">
        <f t="shared" si="5"/>
        <v>10</v>
      </c>
      <c r="Z34" s="240"/>
      <c r="AA34" s="240"/>
      <c r="AB34" s="21">
        <f t="shared" si="3"/>
        <v>36</v>
      </c>
      <c r="AC34" s="21">
        <f t="shared" si="4"/>
        <v>66</v>
      </c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  <c r="UK34" s="40"/>
      <c r="UL34" s="40"/>
      <c r="UM34" s="40"/>
      <c r="UN34" s="40"/>
      <c r="UO34" s="40"/>
      <c r="UP34" s="40"/>
      <c r="UQ34" s="40"/>
      <c r="UR34" s="40"/>
      <c r="US34" s="40"/>
      <c r="UT34" s="40"/>
      <c r="UU34" s="40"/>
      <c r="UV34" s="40"/>
      <c r="UW34" s="40"/>
      <c r="UX34" s="40"/>
      <c r="UY34" s="40"/>
      <c r="UZ34" s="40"/>
      <c r="VA34" s="40"/>
      <c r="VB34" s="40"/>
      <c r="VC34" s="40"/>
      <c r="VD34" s="40"/>
      <c r="VE34" s="40"/>
      <c r="VF34" s="40"/>
      <c r="VG34" s="40"/>
      <c r="VH34" s="40"/>
      <c r="VI34" s="40"/>
      <c r="VJ34" s="40"/>
      <c r="VK34" s="40"/>
      <c r="VL34" s="40"/>
      <c r="VM34" s="40"/>
      <c r="VN34" s="40"/>
      <c r="VO34" s="40"/>
      <c r="VP34" s="40"/>
      <c r="VQ34" s="40"/>
      <c r="VR34" s="40"/>
      <c r="VS34" s="40"/>
      <c r="VT34" s="40"/>
      <c r="VU34" s="40"/>
      <c r="VV34" s="40"/>
      <c r="VW34" s="40"/>
      <c r="VX34" s="40"/>
      <c r="VY34" s="40"/>
      <c r="VZ34" s="40"/>
      <c r="WA34" s="40"/>
      <c r="WB34" s="40"/>
      <c r="WC34" s="40"/>
      <c r="WD34" s="40"/>
      <c r="WE34" s="40"/>
      <c r="WF34" s="40"/>
      <c r="WG34" s="40"/>
      <c r="WH34" s="40"/>
      <c r="WI34" s="40"/>
      <c r="WJ34" s="40"/>
      <c r="WK34" s="40"/>
      <c r="WL34" s="40"/>
      <c r="WM34" s="40"/>
      <c r="WN34" s="40"/>
      <c r="WO34" s="40"/>
      <c r="WP34" s="40"/>
      <c r="WQ34" s="40"/>
      <c r="WR34" s="40"/>
      <c r="WS34" s="40"/>
      <c r="WT34" s="40"/>
      <c r="WU34" s="40"/>
      <c r="WV34" s="40"/>
      <c r="WW34" s="40"/>
      <c r="WX34" s="40"/>
      <c r="WY34" s="40"/>
      <c r="WZ34" s="40"/>
      <c r="XA34" s="40"/>
      <c r="XB34" s="40"/>
      <c r="XC34" s="40"/>
      <c r="XD34" s="40"/>
      <c r="XE34" s="40"/>
      <c r="XF34" s="40"/>
      <c r="XG34" s="40"/>
      <c r="XH34" s="40"/>
      <c r="XI34" s="40"/>
      <c r="XJ34" s="40"/>
      <c r="XK34" s="40"/>
      <c r="XL34" s="40"/>
      <c r="XM34" s="40"/>
      <c r="XN34" s="40"/>
      <c r="XO34" s="40"/>
      <c r="XP34" s="40"/>
      <c r="XQ34" s="40"/>
      <c r="XR34" s="40"/>
      <c r="XS34" s="40"/>
      <c r="XT34" s="40"/>
      <c r="XU34" s="40"/>
      <c r="XV34" s="40"/>
      <c r="XW34" s="40"/>
      <c r="XX34" s="40"/>
      <c r="XY34" s="40"/>
      <c r="XZ34" s="40"/>
      <c r="YA34" s="40"/>
      <c r="YB34" s="40"/>
      <c r="YC34" s="40"/>
      <c r="YD34" s="40"/>
      <c r="YE34" s="40"/>
      <c r="YF34" s="40"/>
      <c r="YG34" s="40"/>
      <c r="YH34" s="40"/>
      <c r="YI34" s="40"/>
      <c r="YJ34" s="40"/>
      <c r="YK34" s="40"/>
      <c r="YL34" s="40"/>
      <c r="YM34" s="40"/>
      <c r="YN34" s="40"/>
      <c r="YO34" s="40"/>
      <c r="YP34" s="40"/>
      <c r="YQ34" s="40"/>
      <c r="YR34" s="40"/>
      <c r="YS34" s="40"/>
      <c r="YT34" s="40"/>
      <c r="YU34" s="40"/>
      <c r="YV34" s="40"/>
      <c r="YW34" s="40"/>
      <c r="YX34" s="40"/>
      <c r="YY34" s="40"/>
      <c r="YZ34" s="40"/>
      <c r="ZA34" s="40"/>
      <c r="ZB34" s="40"/>
      <c r="ZC34" s="40"/>
      <c r="ZD34" s="40"/>
      <c r="ZE34" s="40"/>
      <c r="ZF34" s="40"/>
      <c r="ZG34" s="40"/>
      <c r="ZH34" s="40"/>
      <c r="ZI34" s="40"/>
      <c r="ZJ34" s="40"/>
      <c r="ZK34" s="40"/>
      <c r="ZL34" s="40"/>
      <c r="ZM34" s="40"/>
      <c r="ZN34" s="40"/>
      <c r="ZO34" s="40"/>
      <c r="ZP34" s="40"/>
      <c r="ZQ34" s="40"/>
      <c r="ZR34" s="40"/>
      <c r="ZS34" s="40"/>
      <c r="ZT34" s="40"/>
      <c r="ZU34" s="40"/>
      <c r="ZV34" s="40"/>
      <c r="ZW34" s="40"/>
      <c r="ZX34" s="40"/>
      <c r="ZY34" s="40"/>
      <c r="ZZ34" s="40"/>
      <c r="AAA34" s="40"/>
      <c r="AAB34" s="40"/>
      <c r="AAC34" s="40"/>
      <c r="AAD34" s="40"/>
      <c r="AAE34" s="40"/>
      <c r="AAF34" s="40"/>
      <c r="AAG34" s="40"/>
      <c r="AAH34" s="40"/>
      <c r="AAI34" s="40"/>
      <c r="AAJ34" s="40"/>
      <c r="AAK34" s="40"/>
      <c r="AAL34" s="40"/>
      <c r="AAM34" s="40"/>
      <c r="AAN34" s="40"/>
      <c r="AAO34" s="40"/>
      <c r="AAP34" s="40"/>
      <c r="AAQ34" s="40"/>
      <c r="AAR34" s="40"/>
      <c r="AAS34" s="40"/>
      <c r="AAT34" s="40"/>
      <c r="AAU34" s="40"/>
      <c r="AAV34" s="40"/>
      <c r="AAW34" s="40"/>
      <c r="AAX34" s="40"/>
      <c r="AAY34" s="40"/>
      <c r="AAZ34" s="40"/>
      <c r="ABA34" s="40"/>
      <c r="ABB34" s="40"/>
      <c r="ABC34" s="40"/>
      <c r="ABD34" s="40"/>
      <c r="ABE34" s="40"/>
      <c r="ABF34" s="40"/>
      <c r="ABG34" s="40"/>
      <c r="ABH34" s="40"/>
      <c r="ABI34" s="40"/>
      <c r="ABJ34" s="40"/>
      <c r="ABK34" s="40"/>
      <c r="ABL34" s="40"/>
      <c r="ABM34" s="40"/>
      <c r="ABN34" s="40"/>
      <c r="ABO34" s="40"/>
      <c r="ABP34" s="40"/>
      <c r="ABQ34" s="40"/>
      <c r="ABR34" s="40"/>
      <c r="ABS34" s="40"/>
      <c r="ABT34" s="40"/>
      <c r="ABU34" s="40"/>
      <c r="ABV34" s="40"/>
      <c r="ABW34" s="40"/>
      <c r="ABX34" s="40"/>
      <c r="ABY34" s="40"/>
      <c r="ABZ34" s="40"/>
      <c r="ACA34" s="40"/>
      <c r="ACB34" s="40"/>
      <c r="ACC34" s="40"/>
      <c r="ACD34" s="40"/>
      <c r="ACE34" s="40"/>
      <c r="ACF34" s="40"/>
      <c r="ACG34" s="40"/>
      <c r="ACH34" s="40"/>
      <c r="ACI34" s="40"/>
      <c r="ACJ34" s="40"/>
      <c r="ACK34" s="40"/>
      <c r="ACL34" s="40"/>
      <c r="ACM34" s="40"/>
      <c r="ACN34" s="40"/>
      <c r="ACO34" s="40"/>
      <c r="ACP34" s="40"/>
      <c r="ACQ34" s="40"/>
      <c r="ACR34" s="40"/>
      <c r="ACS34" s="40"/>
      <c r="ACT34" s="40"/>
      <c r="ACU34" s="40"/>
      <c r="ACV34" s="40"/>
      <c r="ACW34" s="40"/>
      <c r="ACX34" s="40"/>
      <c r="ACY34" s="40"/>
      <c r="ACZ34" s="40"/>
      <c r="ADA34" s="40"/>
      <c r="ADB34" s="40"/>
      <c r="ADC34" s="40"/>
      <c r="ADD34" s="40"/>
      <c r="ADE34" s="40"/>
      <c r="ADF34" s="40"/>
      <c r="ADG34" s="40"/>
      <c r="ADH34" s="40"/>
      <c r="ADI34" s="40"/>
      <c r="ADJ34" s="40"/>
      <c r="ADK34" s="40"/>
      <c r="ADL34" s="40"/>
      <c r="ADM34" s="40"/>
      <c r="ADN34" s="40"/>
      <c r="ADO34" s="40"/>
      <c r="ADP34" s="40"/>
      <c r="ADQ34" s="40"/>
      <c r="ADR34" s="40"/>
      <c r="ADS34" s="40"/>
      <c r="ADT34" s="40"/>
      <c r="ADU34" s="40"/>
      <c r="ADV34" s="40"/>
      <c r="ADW34" s="40"/>
      <c r="ADX34" s="40"/>
      <c r="ADY34" s="40"/>
      <c r="ADZ34" s="40"/>
      <c r="AEA34" s="40"/>
      <c r="AEB34" s="40"/>
      <c r="AEC34" s="40"/>
      <c r="AED34" s="40"/>
      <c r="AEE34" s="40"/>
      <c r="AEF34" s="40"/>
      <c r="AEG34" s="40"/>
      <c r="AEH34" s="40"/>
      <c r="AEI34" s="40"/>
      <c r="AEJ34" s="40"/>
      <c r="AEK34" s="40"/>
      <c r="AEL34" s="40"/>
      <c r="AEM34" s="40"/>
      <c r="AEN34" s="40"/>
      <c r="AEO34" s="40"/>
      <c r="AEP34" s="40"/>
      <c r="AEQ34" s="40"/>
      <c r="AER34" s="40"/>
      <c r="AES34" s="40"/>
      <c r="AET34" s="40"/>
      <c r="AEU34" s="40"/>
      <c r="AEV34" s="40"/>
      <c r="AEW34" s="40"/>
      <c r="AEX34" s="40"/>
      <c r="AEY34" s="40"/>
      <c r="AEZ34" s="40"/>
      <c r="AFA34" s="40"/>
      <c r="AFB34" s="40"/>
      <c r="AFC34" s="40"/>
      <c r="AFD34" s="40"/>
      <c r="AFE34" s="40"/>
      <c r="AFF34" s="40"/>
      <c r="AFG34" s="40"/>
      <c r="AFH34" s="40"/>
      <c r="AFI34" s="40"/>
      <c r="AFJ34" s="40"/>
      <c r="AFK34" s="40"/>
      <c r="AFL34" s="40"/>
      <c r="AFM34" s="40"/>
      <c r="AFN34" s="40"/>
      <c r="AFO34" s="40"/>
      <c r="AFP34" s="40"/>
      <c r="AFQ34" s="40"/>
      <c r="AFR34" s="40"/>
      <c r="AFS34" s="40"/>
      <c r="AFT34" s="40"/>
      <c r="AFU34" s="40"/>
      <c r="AFV34" s="40"/>
      <c r="AFW34" s="40"/>
      <c r="AFX34" s="40"/>
      <c r="AFY34" s="40"/>
      <c r="AFZ34" s="40"/>
      <c r="AGA34" s="40"/>
      <c r="AGB34" s="40"/>
      <c r="AGC34" s="40"/>
      <c r="AGD34" s="40"/>
      <c r="AGE34" s="40"/>
      <c r="AGF34" s="40"/>
      <c r="AGG34" s="40"/>
      <c r="AGH34" s="40"/>
      <c r="AGI34" s="40"/>
      <c r="AGJ34" s="40"/>
      <c r="AGK34" s="40"/>
      <c r="AGL34" s="40"/>
      <c r="AGM34" s="40"/>
      <c r="AGN34" s="40"/>
      <c r="AGO34" s="40"/>
      <c r="AGP34" s="40"/>
      <c r="AGQ34" s="40"/>
      <c r="AGR34" s="40"/>
      <c r="AGS34" s="40"/>
      <c r="AGT34" s="40"/>
      <c r="AGU34" s="40"/>
      <c r="AGV34" s="40"/>
      <c r="AGW34" s="40"/>
      <c r="AGX34" s="40"/>
      <c r="AGY34" s="40"/>
      <c r="AGZ34" s="40"/>
      <c r="AHA34" s="40"/>
      <c r="AHB34" s="40"/>
      <c r="AHC34" s="40"/>
      <c r="AHD34" s="40"/>
      <c r="AHE34" s="40"/>
      <c r="AHF34" s="40"/>
      <c r="AHG34" s="40"/>
      <c r="AHH34" s="40"/>
      <c r="AHI34" s="40"/>
      <c r="AHJ34" s="40"/>
      <c r="AHK34" s="40"/>
      <c r="AHL34" s="40"/>
      <c r="AHM34" s="40"/>
      <c r="AHN34" s="40"/>
      <c r="AHO34" s="40"/>
      <c r="AHP34" s="40"/>
      <c r="AHQ34" s="40"/>
      <c r="AHR34" s="40"/>
      <c r="AHS34" s="40"/>
      <c r="AHT34" s="40"/>
      <c r="AHU34" s="40"/>
      <c r="AHV34" s="40"/>
      <c r="AHW34" s="40"/>
      <c r="AHX34" s="40"/>
      <c r="AHY34" s="40"/>
      <c r="AHZ34" s="40"/>
      <c r="AIA34" s="40"/>
      <c r="AIB34" s="40"/>
      <c r="AIC34" s="40"/>
      <c r="AID34" s="40"/>
      <c r="AIE34" s="40"/>
      <c r="AIF34" s="40"/>
      <c r="AIG34" s="40"/>
      <c r="AIH34" s="40"/>
      <c r="AII34" s="40"/>
      <c r="AIJ34" s="40"/>
      <c r="AIK34" s="40"/>
      <c r="AIL34" s="40"/>
      <c r="AIM34" s="40"/>
      <c r="AIN34" s="40"/>
      <c r="AIO34" s="40"/>
      <c r="AIP34" s="40"/>
      <c r="AIQ34" s="40"/>
      <c r="AIR34" s="40"/>
      <c r="AIS34" s="40"/>
      <c r="AIT34" s="40"/>
      <c r="AIU34" s="40"/>
      <c r="AIV34" s="40"/>
      <c r="AIW34" s="40"/>
      <c r="AIX34" s="40"/>
      <c r="AIY34" s="40"/>
      <c r="AIZ34" s="40"/>
      <c r="AJA34" s="40"/>
      <c r="AJB34" s="40"/>
      <c r="AJC34" s="40"/>
      <c r="AJD34" s="40"/>
      <c r="AJE34" s="40"/>
      <c r="AJF34" s="40"/>
      <c r="AJG34" s="40"/>
      <c r="AJH34" s="40"/>
      <c r="AJI34" s="40"/>
      <c r="AJJ34" s="40"/>
      <c r="AJK34" s="40"/>
      <c r="AJL34" s="40"/>
      <c r="AJM34" s="40"/>
      <c r="AJN34" s="40"/>
      <c r="AJO34" s="40"/>
      <c r="AJP34" s="40"/>
      <c r="AJQ34" s="40"/>
      <c r="AJR34" s="40"/>
      <c r="AJS34" s="40"/>
      <c r="AJT34" s="40"/>
      <c r="AJU34" s="40"/>
      <c r="AJV34" s="40"/>
      <c r="AJW34" s="40"/>
      <c r="AJX34" s="40"/>
      <c r="AJY34" s="40"/>
      <c r="AJZ34" s="40"/>
      <c r="AKA34" s="40"/>
      <c r="AKB34" s="40"/>
      <c r="AKC34" s="40"/>
      <c r="AKD34" s="40"/>
      <c r="AKE34" s="40"/>
      <c r="AKF34" s="40"/>
      <c r="AKG34" s="40"/>
      <c r="AKH34" s="40"/>
      <c r="AKI34" s="40"/>
      <c r="AKJ34" s="40"/>
      <c r="AKK34" s="40"/>
      <c r="AKL34" s="40"/>
      <c r="AKM34" s="40"/>
      <c r="AKN34" s="40"/>
      <c r="AKO34" s="40"/>
      <c r="AKP34" s="40"/>
      <c r="AKQ34" s="40"/>
      <c r="AKR34" s="40"/>
      <c r="AKS34" s="40"/>
      <c r="AKT34" s="40"/>
      <c r="AKU34" s="40"/>
      <c r="AKV34" s="40"/>
      <c r="AKW34" s="40"/>
      <c r="AKX34" s="40"/>
      <c r="AKY34" s="40"/>
      <c r="AKZ34" s="40"/>
      <c r="ALA34" s="40"/>
      <c r="ALB34" s="40"/>
      <c r="ALC34" s="40"/>
      <c r="ALD34" s="40"/>
      <c r="ALE34" s="40"/>
      <c r="ALF34" s="40"/>
      <c r="ALG34" s="40"/>
      <c r="ALH34" s="40"/>
      <c r="ALI34" s="40"/>
      <c r="ALJ34" s="40"/>
      <c r="ALK34" s="40"/>
      <c r="ALL34" s="40"/>
      <c r="ALM34" s="40"/>
      <c r="ALN34" s="40"/>
      <c r="ALO34" s="40"/>
      <c r="ALP34" s="40"/>
      <c r="ALQ34" s="40"/>
      <c r="ALR34" s="40"/>
      <c r="ALS34" s="40"/>
      <c r="ALT34" s="40"/>
      <c r="ALU34" s="40"/>
      <c r="ALV34" s="40"/>
      <c r="ALW34" s="40"/>
      <c r="ALX34" s="40"/>
      <c r="ALY34" s="40"/>
      <c r="ALZ34" s="40"/>
      <c r="AMA34" s="40"/>
      <c r="AMB34" s="40"/>
      <c r="AMC34" s="40"/>
      <c r="AMD34" s="40"/>
      <c r="AME34" s="40"/>
      <c r="AMF34" s="40"/>
      <c r="AMG34" s="40"/>
      <c r="AMH34" s="40"/>
      <c r="AMI34" s="40"/>
      <c r="AMJ34" s="40"/>
      <c r="AMK34" s="40"/>
      <c r="AML34" s="40"/>
      <c r="AMM34" s="40"/>
      <c r="AMN34" s="40"/>
      <c r="AMO34" s="40"/>
    </row>
    <row r="35" spans="1:1029" s="137" customFormat="1" ht="14.25" customHeight="1">
      <c r="A35" s="265" t="s">
        <v>86</v>
      </c>
      <c r="B35" s="266" t="s">
        <v>87</v>
      </c>
      <c r="C35" s="265"/>
      <c r="D35" s="265"/>
      <c r="E35" s="265">
        <v>5.6</v>
      </c>
      <c r="F35" s="259">
        <f>SUM(T35:AA35)</f>
        <v>66</v>
      </c>
      <c r="G35" s="259"/>
      <c r="H35" s="265"/>
      <c r="I35" s="259">
        <f>F35-H35</f>
        <v>66</v>
      </c>
      <c r="J35" s="259">
        <v>62</v>
      </c>
      <c r="K35" s="259">
        <v>40</v>
      </c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5"/>
      <c r="W35" s="255"/>
      <c r="X35" s="259">
        <v>56</v>
      </c>
      <c r="Y35" s="259">
        <v>10</v>
      </c>
      <c r="Z35" s="139"/>
      <c r="AA35" s="139"/>
      <c r="AB35" s="21">
        <f t="shared" si="3"/>
        <v>0</v>
      </c>
      <c r="AC35" s="21">
        <f t="shared" si="4"/>
        <v>66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  <c r="AML35" s="21"/>
      <c r="AMM35" s="21"/>
      <c r="AMN35" s="21"/>
      <c r="AMO35" s="21"/>
    </row>
    <row r="36" spans="1:1029" s="140" customFormat="1" ht="20.25">
      <c r="A36" s="271" t="s">
        <v>88</v>
      </c>
      <c r="B36" s="267" t="s">
        <v>89</v>
      </c>
      <c r="C36" s="271"/>
      <c r="D36" s="271"/>
      <c r="E36" s="271">
        <v>4</v>
      </c>
      <c r="F36" s="253">
        <f>SUM(T36:AA36)</f>
        <v>36</v>
      </c>
      <c r="G36" s="253">
        <v>20</v>
      </c>
      <c r="H36" s="271"/>
      <c r="I36" s="253">
        <f>F36-H36</f>
        <v>36</v>
      </c>
      <c r="J36" s="253">
        <f>I36-K36</f>
        <v>36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5"/>
      <c r="W36" s="255">
        <v>36</v>
      </c>
      <c r="X36" s="253"/>
      <c r="Y36" s="253"/>
      <c r="Z36" s="138"/>
      <c r="AA36" s="138"/>
      <c r="AB36" s="21">
        <f>V36+W36</f>
        <v>36</v>
      </c>
      <c r="AC36" s="21">
        <f t="shared" si="4"/>
        <v>0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/>
      <c r="OX36" s="34"/>
      <c r="OY36" s="34"/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34"/>
      <c r="PM36" s="34"/>
      <c r="PN36" s="34"/>
      <c r="PO36" s="34"/>
      <c r="PP36" s="34"/>
      <c r="PQ36" s="34"/>
      <c r="PR36" s="34"/>
      <c r="PS36" s="34"/>
      <c r="PT36" s="34"/>
      <c r="PU36" s="34"/>
      <c r="PV36" s="34"/>
      <c r="PW36" s="34"/>
      <c r="PX36" s="34"/>
      <c r="PY36" s="34"/>
      <c r="PZ36" s="34"/>
      <c r="QA36" s="34"/>
      <c r="QB36" s="34"/>
      <c r="QC36" s="34"/>
      <c r="QD36" s="34"/>
      <c r="QE36" s="34"/>
      <c r="QF36" s="34"/>
      <c r="QG36" s="34"/>
      <c r="QH36" s="34"/>
      <c r="QI36" s="34"/>
      <c r="QJ36" s="34"/>
      <c r="QK36" s="34"/>
      <c r="QL36" s="34"/>
      <c r="QM36" s="34"/>
      <c r="QN36" s="34"/>
      <c r="QO36" s="34"/>
      <c r="QP36" s="34"/>
      <c r="QQ36" s="34"/>
      <c r="QR36" s="34"/>
      <c r="QS36" s="34"/>
      <c r="QT36" s="34"/>
      <c r="QU36" s="34"/>
      <c r="QV36" s="34"/>
      <c r="QW36" s="34"/>
      <c r="QX36" s="34"/>
      <c r="QY36" s="34"/>
      <c r="QZ36" s="34"/>
      <c r="RA36" s="34"/>
      <c r="RB36" s="34"/>
      <c r="RC36" s="34"/>
      <c r="RD36" s="34"/>
      <c r="RE36" s="34"/>
      <c r="RF36" s="34"/>
      <c r="RG36" s="34"/>
      <c r="RH36" s="34"/>
      <c r="RI36" s="34"/>
      <c r="RJ36" s="34"/>
      <c r="RK36" s="34"/>
      <c r="RL36" s="34"/>
      <c r="RM36" s="34"/>
      <c r="RN36" s="34"/>
      <c r="RO36" s="34"/>
      <c r="RP36" s="34"/>
      <c r="RQ36" s="34"/>
      <c r="RR36" s="34"/>
      <c r="RS36" s="34"/>
      <c r="RT36" s="34"/>
      <c r="RU36" s="34"/>
      <c r="RV36" s="34"/>
      <c r="RW36" s="34"/>
      <c r="RX36" s="34"/>
      <c r="RY36" s="34"/>
      <c r="RZ36" s="34"/>
      <c r="SA36" s="34"/>
      <c r="SB36" s="34"/>
      <c r="SC36" s="34"/>
      <c r="SD36" s="34"/>
      <c r="SE36" s="34"/>
      <c r="SF36" s="34"/>
      <c r="SG36" s="34"/>
      <c r="SH36" s="34"/>
      <c r="SI36" s="34"/>
      <c r="SJ36" s="34"/>
      <c r="SK36" s="34"/>
      <c r="SL36" s="34"/>
      <c r="SM36" s="34"/>
      <c r="SN36" s="34"/>
      <c r="SO36" s="34"/>
      <c r="SP36" s="34"/>
      <c r="SQ36" s="34"/>
      <c r="SR36" s="34"/>
      <c r="SS36" s="34"/>
      <c r="ST36" s="34"/>
      <c r="SU36" s="34"/>
      <c r="SV36" s="34"/>
      <c r="SW36" s="34"/>
      <c r="SX36" s="34"/>
      <c r="SY36" s="34"/>
      <c r="SZ36" s="34"/>
      <c r="TA36" s="34"/>
      <c r="TB36" s="34"/>
      <c r="TC36" s="34"/>
      <c r="TD36" s="34"/>
      <c r="TE36" s="34"/>
      <c r="TF36" s="34"/>
      <c r="TG36" s="34"/>
      <c r="TH36" s="34"/>
      <c r="TI36" s="34"/>
      <c r="TJ36" s="34"/>
      <c r="TK36" s="34"/>
      <c r="TL36" s="34"/>
      <c r="TM36" s="34"/>
      <c r="TN36" s="34"/>
      <c r="TO36" s="34"/>
      <c r="TP36" s="34"/>
      <c r="TQ36" s="34"/>
      <c r="TR36" s="34"/>
      <c r="TS36" s="34"/>
      <c r="TT36" s="34"/>
      <c r="TU36" s="34"/>
      <c r="TV36" s="34"/>
      <c r="TW36" s="34"/>
      <c r="TX36" s="34"/>
      <c r="TY36" s="34"/>
      <c r="TZ36" s="34"/>
      <c r="UA36" s="34"/>
      <c r="UB36" s="34"/>
      <c r="UC36" s="34"/>
      <c r="UD36" s="34"/>
      <c r="UE36" s="34"/>
      <c r="UF36" s="34"/>
      <c r="UG36" s="34"/>
      <c r="UH36" s="34"/>
      <c r="UI36" s="34"/>
      <c r="UJ36" s="34"/>
      <c r="UK36" s="34"/>
      <c r="UL36" s="34"/>
      <c r="UM36" s="34"/>
      <c r="UN36" s="34"/>
      <c r="UO36" s="34"/>
      <c r="UP36" s="34"/>
      <c r="UQ36" s="34"/>
      <c r="UR36" s="34"/>
      <c r="US36" s="34"/>
      <c r="UT36" s="34"/>
      <c r="UU36" s="34"/>
      <c r="UV36" s="34"/>
      <c r="UW36" s="34"/>
      <c r="UX36" s="34"/>
      <c r="UY36" s="34"/>
      <c r="UZ36" s="34"/>
      <c r="VA36" s="34"/>
      <c r="VB36" s="34"/>
      <c r="VC36" s="34"/>
      <c r="VD36" s="34"/>
      <c r="VE36" s="34"/>
      <c r="VF36" s="34"/>
      <c r="VG36" s="34"/>
      <c r="VH36" s="34"/>
      <c r="VI36" s="34"/>
      <c r="VJ36" s="34"/>
      <c r="VK36" s="34"/>
      <c r="VL36" s="34"/>
      <c r="VM36" s="34"/>
      <c r="VN36" s="34"/>
      <c r="VO36" s="34"/>
      <c r="VP36" s="34"/>
      <c r="VQ36" s="34"/>
      <c r="VR36" s="34"/>
      <c r="VS36" s="34"/>
      <c r="VT36" s="34"/>
      <c r="VU36" s="34"/>
      <c r="VV36" s="34"/>
      <c r="VW36" s="34"/>
      <c r="VX36" s="34"/>
      <c r="VY36" s="34"/>
      <c r="VZ36" s="34"/>
      <c r="WA36" s="34"/>
      <c r="WB36" s="34"/>
      <c r="WC36" s="34"/>
      <c r="WD36" s="34"/>
      <c r="WE36" s="34"/>
      <c r="WF36" s="34"/>
      <c r="WG36" s="34"/>
      <c r="WH36" s="34"/>
      <c r="WI36" s="34"/>
      <c r="WJ36" s="34"/>
      <c r="WK36" s="34"/>
      <c r="WL36" s="34"/>
      <c r="WM36" s="34"/>
      <c r="WN36" s="34"/>
      <c r="WO36" s="34"/>
      <c r="WP36" s="34"/>
      <c r="WQ36" s="34"/>
      <c r="WR36" s="34"/>
      <c r="WS36" s="34"/>
      <c r="WT36" s="34"/>
      <c r="WU36" s="34"/>
      <c r="WV36" s="34"/>
      <c r="WW36" s="34"/>
      <c r="WX36" s="34"/>
      <c r="WY36" s="34"/>
      <c r="WZ36" s="34"/>
      <c r="XA36" s="34"/>
      <c r="XB36" s="34"/>
      <c r="XC36" s="34"/>
      <c r="XD36" s="34"/>
      <c r="XE36" s="34"/>
      <c r="XF36" s="34"/>
      <c r="XG36" s="34"/>
      <c r="XH36" s="34"/>
      <c r="XI36" s="34"/>
      <c r="XJ36" s="34"/>
      <c r="XK36" s="34"/>
      <c r="XL36" s="34"/>
      <c r="XM36" s="34"/>
      <c r="XN36" s="34"/>
      <c r="XO36" s="34"/>
      <c r="XP36" s="34"/>
      <c r="XQ36" s="34"/>
      <c r="XR36" s="34"/>
      <c r="XS36" s="34"/>
      <c r="XT36" s="34"/>
      <c r="XU36" s="34"/>
      <c r="XV36" s="34"/>
      <c r="XW36" s="34"/>
      <c r="XX36" s="34"/>
      <c r="XY36" s="34"/>
      <c r="XZ36" s="34"/>
      <c r="YA36" s="34"/>
      <c r="YB36" s="34"/>
      <c r="YC36" s="34"/>
      <c r="YD36" s="34"/>
      <c r="YE36" s="34"/>
      <c r="YF36" s="34"/>
      <c r="YG36" s="34"/>
      <c r="YH36" s="34"/>
      <c r="YI36" s="34"/>
      <c r="YJ36" s="34"/>
      <c r="YK36" s="34"/>
      <c r="YL36" s="34"/>
      <c r="YM36" s="34"/>
      <c r="YN36" s="34"/>
      <c r="YO36" s="34"/>
      <c r="YP36" s="34"/>
      <c r="YQ36" s="34"/>
      <c r="YR36" s="34"/>
      <c r="YS36" s="34"/>
      <c r="YT36" s="34"/>
      <c r="YU36" s="34"/>
      <c r="YV36" s="34"/>
      <c r="YW36" s="34"/>
      <c r="YX36" s="34"/>
      <c r="YY36" s="34"/>
      <c r="YZ36" s="34"/>
      <c r="ZA36" s="34"/>
      <c r="ZB36" s="34"/>
      <c r="ZC36" s="34"/>
      <c r="ZD36" s="34"/>
      <c r="ZE36" s="34"/>
      <c r="ZF36" s="34"/>
      <c r="ZG36" s="34"/>
      <c r="ZH36" s="34"/>
      <c r="ZI36" s="34"/>
      <c r="ZJ36" s="34"/>
      <c r="ZK36" s="34"/>
      <c r="ZL36" s="34"/>
      <c r="ZM36" s="34"/>
      <c r="ZN36" s="34"/>
      <c r="ZO36" s="34"/>
      <c r="ZP36" s="34"/>
      <c r="ZQ36" s="34"/>
      <c r="ZR36" s="34"/>
      <c r="ZS36" s="34"/>
      <c r="ZT36" s="34"/>
      <c r="ZU36" s="34"/>
      <c r="ZV36" s="34"/>
      <c r="ZW36" s="34"/>
      <c r="ZX36" s="34"/>
      <c r="ZY36" s="34"/>
      <c r="ZZ36" s="34"/>
      <c r="AAA36" s="34"/>
      <c r="AAB36" s="34"/>
      <c r="AAC36" s="34"/>
      <c r="AAD36" s="34"/>
      <c r="AAE36" s="34"/>
      <c r="AAF36" s="34"/>
      <c r="AAG36" s="34"/>
      <c r="AAH36" s="34"/>
      <c r="AAI36" s="34"/>
      <c r="AAJ36" s="34"/>
      <c r="AAK36" s="34"/>
      <c r="AAL36" s="34"/>
      <c r="AAM36" s="34"/>
      <c r="AAN36" s="34"/>
      <c r="AAO36" s="34"/>
      <c r="AAP36" s="34"/>
      <c r="AAQ36" s="34"/>
      <c r="AAR36" s="34"/>
      <c r="AAS36" s="34"/>
      <c r="AAT36" s="34"/>
      <c r="AAU36" s="34"/>
      <c r="AAV36" s="34"/>
      <c r="AAW36" s="34"/>
      <c r="AAX36" s="34"/>
      <c r="AAY36" s="34"/>
      <c r="AAZ36" s="34"/>
      <c r="ABA36" s="34"/>
      <c r="ABB36" s="34"/>
      <c r="ABC36" s="34"/>
      <c r="ABD36" s="34"/>
      <c r="ABE36" s="34"/>
      <c r="ABF36" s="34"/>
      <c r="ABG36" s="34"/>
      <c r="ABH36" s="34"/>
      <c r="ABI36" s="34"/>
      <c r="ABJ36" s="34"/>
      <c r="ABK36" s="34"/>
      <c r="ABL36" s="34"/>
      <c r="ABM36" s="34"/>
      <c r="ABN36" s="34"/>
      <c r="ABO36" s="34"/>
      <c r="ABP36" s="34"/>
      <c r="ABQ36" s="34"/>
      <c r="ABR36" s="34"/>
      <c r="ABS36" s="34"/>
      <c r="ABT36" s="34"/>
      <c r="ABU36" s="34"/>
      <c r="ABV36" s="34"/>
      <c r="ABW36" s="34"/>
      <c r="ABX36" s="34"/>
      <c r="ABY36" s="34"/>
      <c r="ABZ36" s="34"/>
      <c r="ACA36" s="34"/>
      <c r="ACB36" s="34"/>
      <c r="ACC36" s="34"/>
      <c r="ACD36" s="34"/>
      <c r="ACE36" s="34"/>
      <c r="ACF36" s="34"/>
      <c r="ACG36" s="34"/>
      <c r="ACH36" s="34"/>
      <c r="ACI36" s="34"/>
      <c r="ACJ36" s="34"/>
      <c r="ACK36" s="34"/>
      <c r="ACL36" s="34"/>
      <c r="ACM36" s="34"/>
      <c r="ACN36" s="34"/>
      <c r="ACO36" s="34"/>
      <c r="ACP36" s="34"/>
      <c r="ACQ36" s="34"/>
      <c r="ACR36" s="34"/>
      <c r="ACS36" s="34"/>
      <c r="ACT36" s="34"/>
      <c r="ACU36" s="34"/>
      <c r="ACV36" s="34"/>
      <c r="ACW36" s="34"/>
      <c r="ACX36" s="34"/>
      <c r="ACY36" s="34"/>
      <c r="ACZ36" s="34"/>
      <c r="ADA36" s="34"/>
      <c r="ADB36" s="34"/>
      <c r="ADC36" s="34"/>
      <c r="ADD36" s="34"/>
      <c r="ADE36" s="34"/>
      <c r="ADF36" s="34"/>
      <c r="ADG36" s="34"/>
      <c r="ADH36" s="34"/>
      <c r="ADI36" s="34"/>
      <c r="ADJ36" s="34"/>
      <c r="ADK36" s="34"/>
      <c r="ADL36" s="34"/>
      <c r="ADM36" s="34"/>
      <c r="ADN36" s="34"/>
      <c r="ADO36" s="34"/>
      <c r="ADP36" s="34"/>
      <c r="ADQ36" s="34"/>
      <c r="ADR36" s="34"/>
      <c r="ADS36" s="34"/>
      <c r="ADT36" s="34"/>
      <c r="ADU36" s="34"/>
      <c r="ADV36" s="34"/>
      <c r="ADW36" s="34"/>
      <c r="ADX36" s="34"/>
      <c r="ADY36" s="34"/>
      <c r="ADZ36" s="34"/>
      <c r="AEA36" s="34"/>
      <c r="AEB36" s="34"/>
      <c r="AEC36" s="34"/>
      <c r="AED36" s="34"/>
      <c r="AEE36" s="34"/>
      <c r="AEF36" s="34"/>
      <c r="AEG36" s="34"/>
      <c r="AEH36" s="34"/>
      <c r="AEI36" s="34"/>
      <c r="AEJ36" s="34"/>
      <c r="AEK36" s="34"/>
      <c r="AEL36" s="34"/>
      <c r="AEM36" s="34"/>
      <c r="AEN36" s="34"/>
      <c r="AEO36" s="34"/>
      <c r="AEP36" s="34"/>
      <c r="AEQ36" s="34"/>
      <c r="AER36" s="34"/>
      <c r="AES36" s="34"/>
      <c r="AET36" s="34"/>
      <c r="AEU36" s="34"/>
      <c r="AEV36" s="34"/>
      <c r="AEW36" s="34"/>
      <c r="AEX36" s="34"/>
      <c r="AEY36" s="34"/>
      <c r="AEZ36" s="34"/>
      <c r="AFA36" s="34"/>
      <c r="AFB36" s="34"/>
      <c r="AFC36" s="34"/>
      <c r="AFD36" s="34"/>
      <c r="AFE36" s="34"/>
      <c r="AFF36" s="34"/>
      <c r="AFG36" s="34"/>
      <c r="AFH36" s="34"/>
      <c r="AFI36" s="34"/>
      <c r="AFJ36" s="34"/>
      <c r="AFK36" s="34"/>
      <c r="AFL36" s="34"/>
      <c r="AFM36" s="34"/>
      <c r="AFN36" s="34"/>
      <c r="AFO36" s="34"/>
      <c r="AFP36" s="34"/>
      <c r="AFQ36" s="34"/>
      <c r="AFR36" s="34"/>
      <c r="AFS36" s="34"/>
      <c r="AFT36" s="34"/>
      <c r="AFU36" s="34"/>
      <c r="AFV36" s="34"/>
      <c r="AFW36" s="34"/>
      <c r="AFX36" s="34"/>
      <c r="AFY36" s="34"/>
      <c r="AFZ36" s="34"/>
      <c r="AGA36" s="34"/>
      <c r="AGB36" s="34"/>
      <c r="AGC36" s="34"/>
      <c r="AGD36" s="34"/>
      <c r="AGE36" s="34"/>
      <c r="AGF36" s="34"/>
      <c r="AGG36" s="34"/>
      <c r="AGH36" s="34"/>
      <c r="AGI36" s="34"/>
      <c r="AGJ36" s="34"/>
      <c r="AGK36" s="34"/>
      <c r="AGL36" s="34"/>
      <c r="AGM36" s="34"/>
      <c r="AGN36" s="34"/>
      <c r="AGO36" s="34"/>
      <c r="AGP36" s="34"/>
      <c r="AGQ36" s="34"/>
      <c r="AGR36" s="34"/>
      <c r="AGS36" s="34"/>
      <c r="AGT36" s="34"/>
      <c r="AGU36" s="34"/>
      <c r="AGV36" s="34"/>
      <c r="AGW36" s="34"/>
      <c r="AGX36" s="34"/>
      <c r="AGY36" s="34"/>
      <c r="AGZ36" s="34"/>
      <c r="AHA36" s="34"/>
      <c r="AHB36" s="34"/>
      <c r="AHC36" s="34"/>
      <c r="AHD36" s="34"/>
      <c r="AHE36" s="34"/>
      <c r="AHF36" s="34"/>
      <c r="AHG36" s="34"/>
      <c r="AHH36" s="34"/>
      <c r="AHI36" s="34"/>
      <c r="AHJ36" s="34"/>
      <c r="AHK36" s="34"/>
      <c r="AHL36" s="34"/>
      <c r="AHM36" s="34"/>
      <c r="AHN36" s="34"/>
      <c r="AHO36" s="34"/>
      <c r="AHP36" s="34"/>
      <c r="AHQ36" s="34"/>
      <c r="AHR36" s="34"/>
      <c r="AHS36" s="34"/>
      <c r="AHT36" s="34"/>
      <c r="AHU36" s="34"/>
      <c r="AHV36" s="34"/>
      <c r="AHW36" s="34"/>
      <c r="AHX36" s="34"/>
      <c r="AHY36" s="34"/>
      <c r="AHZ36" s="34"/>
      <c r="AIA36" s="34"/>
      <c r="AIB36" s="34"/>
      <c r="AIC36" s="34"/>
      <c r="AID36" s="34"/>
      <c r="AIE36" s="34"/>
      <c r="AIF36" s="34"/>
      <c r="AIG36" s="34"/>
      <c r="AIH36" s="34"/>
      <c r="AII36" s="34"/>
      <c r="AIJ36" s="34"/>
      <c r="AIK36" s="34"/>
      <c r="AIL36" s="34"/>
      <c r="AIM36" s="34"/>
      <c r="AIN36" s="34"/>
      <c r="AIO36" s="34"/>
      <c r="AIP36" s="34"/>
      <c r="AIQ36" s="34"/>
      <c r="AIR36" s="34"/>
      <c r="AIS36" s="34"/>
      <c r="AIT36" s="34"/>
      <c r="AIU36" s="34"/>
      <c r="AIV36" s="34"/>
      <c r="AIW36" s="34"/>
      <c r="AIX36" s="34"/>
      <c r="AIY36" s="34"/>
      <c r="AIZ36" s="34"/>
      <c r="AJA36" s="34"/>
      <c r="AJB36" s="34"/>
      <c r="AJC36" s="34"/>
      <c r="AJD36" s="34"/>
      <c r="AJE36" s="34"/>
      <c r="AJF36" s="34"/>
      <c r="AJG36" s="34"/>
      <c r="AJH36" s="34"/>
      <c r="AJI36" s="34"/>
      <c r="AJJ36" s="34"/>
      <c r="AJK36" s="34"/>
      <c r="AJL36" s="34"/>
      <c r="AJM36" s="34"/>
      <c r="AJN36" s="34"/>
      <c r="AJO36" s="34"/>
      <c r="AJP36" s="34"/>
      <c r="AJQ36" s="34"/>
      <c r="AJR36" s="34"/>
      <c r="AJS36" s="34"/>
      <c r="AJT36" s="34"/>
      <c r="AJU36" s="34"/>
      <c r="AJV36" s="34"/>
      <c r="AJW36" s="34"/>
      <c r="AJX36" s="34"/>
      <c r="AJY36" s="34"/>
      <c r="AJZ36" s="34"/>
      <c r="AKA36" s="34"/>
      <c r="AKB36" s="34"/>
      <c r="AKC36" s="34"/>
      <c r="AKD36" s="34"/>
      <c r="AKE36" s="34"/>
      <c r="AKF36" s="34"/>
      <c r="AKG36" s="34"/>
      <c r="AKH36" s="34"/>
      <c r="AKI36" s="34"/>
      <c r="AKJ36" s="34"/>
      <c r="AKK36" s="34"/>
      <c r="AKL36" s="34"/>
      <c r="AKM36" s="34"/>
      <c r="AKN36" s="34"/>
      <c r="AKO36" s="34"/>
      <c r="AKP36" s="34"/>
      <c r="AKQ36" s="34"/>
      <c r="AKR36" s="34"/>
      <c r="AKS36" s="34"/>
      <c r="AKT36" s="34"/>
      <c r="AKU36" s="34"/>
      <c r="AKV36" s="34"/>
      <c r="AKW36" s="34"/>
      <c r="AKX36" s="34"/>
      <c r="AKY36" s="34"/>
      <c r="AKZ36" s="34"/>
      <c r="ALA36" s="34"/>
      <c r="ALB36" s="34"/>
      <c r="ALC36" s="34"/>
      <c r="ALD36" s="34"/>
      <c r="ALE36" s="34"/>
      <c r="ALF36" s="34"/>
      <c r="ALG36" s="34"/>
      <c r="ALH36" s="34"/>
      <c r="ALI36" s="34"/>
      <c r="ALJ36" s="34"/>
      <c r="ALK36" s="34"/>
      <c r="ALL36" s="34"/>
      <c r="ALM36" s="34"/>
      <c r="ALN36" s="34"/>
      <c r="ALO36" s="34"/>
      <c r="ALP36" s="34"/>
      <c r="ALQ36" s="34"/>
      <c r="ALR36" s="34"/>
      <c r="ALS36" s="34"/>
      <c r="ALT36" s="34"/>
      <c r="ALU36" s="34"/>
      <c r="ALV36" s="34"/>
      <c r="ALW36" s="34"/>
      <c r="ALX36" s="34"/>
      <c r="ALY36" s="34"/>
      <c r="ALZ36" s="34"/>
      <c r="AMA36" s="34"/>
      <c r="AMB36" s="34"/>
      <c r="AMC36" s="34"/>
      <c r="AMD36" s="34"/>
      <c r="AME36" s="34"/>
      <c r="AMF36" s="34"/>
      <c r="AMG36" s="34"/>
      <c r="AMH36" s="34"/>
      <c r="AMI36" s="34"/>
      <c r="AMJ36" s="34"/>
      <c r="AMK36" s="34"/>
      <c r="AML36" s="34"/>
      <c r="AMM36" s="34"/>
      <c r="AMN36" s="34"/>
      <c r="AMO36" s="34"/>
    </row>
    <row r="37" spans="1:1029" s="137" customFormat="1" ht="20.25">
      <c r="A37" s="263" t="s">
        <v>192</v>
      </c>
      <c r="B37" s="264" t="s">
        <v>193</v>
      </c>
      <c r="C37" s="263"/>
      <c r="D37" s="263"/>
      <c r="E37" s="263"/>
      <c r="F37" s="263">
        <f>F38+F41+F44+F47</f>
        <v>602</v>
      </c>
      <c r="G37" s="263">
        <f t="shared" ref="G37:Y37" si="6">G38+G41+G44+G47</f>
        <v>292</v>
      </c>
      <c r="H37" s="263">
        <f t="shared" si="6"/>
        <v>0</v>
      </c>
      <c r="I37" s="263">
        <f t="shared" si="6"/>
        <v>602</v>
      </c>
      <c r="J37" s="263">
        <f t="shared" si="6"/>
        <v>310</v>
      </c>
      <c r="K37" s="263">
        <f t="shared" si="6"/>
        <v>292</v>
      </c>
      <c r="L37" s="263">
        <f t="shared" si="6"/>
        <v>0</v>
      </c>
      <c r="M37" s="263">
        <f t="shared" si="6"/>
        <v>0</v>
      </c>
      <c r="N37" s="263">
        <f t="shared" si="6"/>
        <v>0</v>
      </c>
      <c r="O37" s="263">
        <f t="shared" si="6"/>
        <v>0</v>
      </c>
      <c r="P37" s="263">
        <f t="shared" si="6"/>
        <v>24</v>
      </c>
      <c r="Q37" s="263">
        <f t="shared" si="6"/>
        <v>6</v>
      </c>
      <c r="R37" s="263">
        <f t="shared" si="6"/>
        <v>18</v>
      </c>
      <c r="S37" s="263">
        <f t="shared" si="6"/>
        <v>0</v>
      </c>
      <c r="T37" s="263">
        <f t="shared" si="6"/>
        <v>0</v>
      </c>
      <c r="U37" s="263">
        <f t="shared" si="6"/>
        <v>293</v>
      </c>
      <c r="V37" s="263">
        <f>V38+V41+V44+V47</f>
        <v>90</v>
      </c>
      <c r="W37" s="263">
        <f t="shared" si="6"/>
        <v>183</v>
      </c>
      <c r="X37" s="263">
        <f t="shared" si="6"/>
        <v>0</v>
      </c>
      <c r="Y37" s="263">
        <f t="shared" si="6"/>
        <v>36</v>
      </c>
      <c r="Z37" s="239">
        <f>Z38+Z41+Z44+Z47+Z50+Z51+Z52+Z53+Z58+Z63+Z68+Z72+Z76+Z81</f>
        <v>0</v>
      </c>
      <c r="AA37" s="239">
        <f>AA38+AA41+AA44+AA47+AA50+AA51+AA52+AA53+AA58+AA63+AA68+AA72+AA76+AA81</f>
        <v>0</v>
      </c>
      <c r="AB37" s="21">
        <f>V37+W37</f>
        <v>273</v>
      </c>
      <c r="AC37" s="21">
        <f t="shared" si="4"/>
        <v>36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</row>
    <row r="38" spans="1:1029" s="143" customFormat="1" ht="20.25">
      <c r="A38" s="272" t="s">
        <v>194</v>
      </c>
      <c r="B38" s="273" t="s">
        <v>238</v>
      </c>
      <c r="C38" s="272"/>
      <c r="D38" s="272"/>
      <c r="E38" s="272"/>
      <c r="F38" s="272">
        <f>SUM(F39:F40)</f>
        <v>119</v>
      </c>
      <c r="G38" s="272">
        <f t="shared" ref="G38:Y38" si="7">SUM(G39:G40)</f>
        <v>106</v>
      </c>
      <c r="H38" s="272">
        <f t="shared" si="7"/>
        <v>0</v>
      </c>
      <c r="I38" s="272">
        <f t="shared" si="7"/>
        <v>119</v>
      </c>
      <c r="J38" s="272">
        <f t="shared" si="7"/>
        <v>13</v>
      </c>
      <c r="K38" s="272">
        <f t="shared" si="7"/>
        <v>106</v>
      </c>
      <c r="L38" s="272">
        <f t="shared" si="7"/>
        <v>0</v>
      </c>
      <c r="M38" s="272">
        <f t="shared" si="7"/>
        <v>0</v>
      </c>
      <c r="N38" s="272">
        <f t="shared" si="7"/>
        <v>0</v>
      </c>
      <c r="O38" s="272">
        <f t="shared" si="7"/>
        <v>0</v>
      </c>
      <c r="P38" s="272">
        <f t="shared" si="7"/>
        <v>0</v>
      </c>
      <c r="Q38" s="272">
        <f t="shared" si="7"/>
        <v>0</v>
      </c>
      <c r="R38" s="272">
        <f t="shared" si="7"/>
        <v>0</v>
      </c>
      <c r="S38" s="272">
        <f t="shared" si="7"/>
        <v>0</v>
      </c>
      <c r="T38" s="272">
        <f t="shared" si="7"/>
        <v>0</v>
      </c>
      <c r="U38" s="272">
        <f t="shared" si="7"/>
        <v>68</v>
      </c>
      <c r="V38" s="272">
        <f t="shared" si="7"/>
        <v>20</v>
      </c>
      <c r="W38" s="272">
        <f t="shared" si="7"/>
        <v>31</v>
      </c>
      <c r="X38" s="272">
        <f t="shared" si="7"/>
        <v>0</v>
      </c>
      <c r="Y38" s="272">
        <f t="shared" si="7"/>
        <v>0</v>
      </c>
      <c r="Z38" s="241">
        <f>SUM(Z39:Z40)</f>
        <v>0</v>
      </c>
      <c r="AA38" s="241">
        <f>SUM(AA39:AA40)</f>
        <v>0</v>
      </c>
      <c r="AB38" s="21">
        <f t="shared" si="3"/>
        <v>51</v>
      </c>
      <c r="AC38" s="21">
        <f t="shared" si="4"/>
        <v>0</v>
      </c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/>
      <c r="OP38" s="40"/>
      <c r="OQ38" s="40"/>
      <c r="OR38" s="40"/>
      <c r="OS38" s="40"/>
      <c r="OT38" s="40"/>
      <c r="OU38" s="40"/>
      <c r="OV38" s="40"/>
      <c r="OW38" s="40"/>
      <c r="OX38" s="40"/>
      <c r="OY38" s="40"/>
      <c r="OZ38" s="40"/>
      <c r="PA38" s="40"/>
      <c r="PB38" s="40"/>
      <c r="PC38" s="40"/>
      <c r="PD38" s="40"/>
      <c r="PE38" s="40"/>
      <c r="PF38" s="40"/>
      <c r="PG38" s="40"/>
      <c r="PH38" s="40"/>
      <c r="PI38" s="40"/>
      <c r="PJ38" s="40"/>
      <c r="PK38" s="40"/>
      <c r="PL38" s="40"/>
      <c r="PM38" s="40"/>
      <c r="PN38" s="40"/>
      <c r="PO38" s="40"/>
      <c r="PP38" s="40"/>
      <c r="PQ38" s="40"/>
      <c r="PR38" s="40"/>
      <c r="PS38" s="40"/>
      <c r="PT38" s="40"/>
      <c r="PU38" s="40"/>
      <c r="PV38" s="40"/>
      <c r="PW38" s="40"/>
      <c r="PX38" s="40"/>
      <c r="PY38" s="40"/>
      <c r="PZ38" s="40"/>
      <c r="QA38" s="40"/>
      <c r="QB38" s="40"/>
      <c r="QC38" s="40"/>
      <c r="QD38" s="40"/>
      <c r="QE38" s="40"/>
      <c r="QF38" s="40"/>
      <c r="QG38" s="40"/>
      <c r="QH38" s="40"/>
      <c r="QI38" s="40"/>
      <c r="QJ38" s="40"/>
      <c r="QK38" s="40"/>
      <c r="QL38" s="40"/>
      <c r="QM38" s="40"/>
      <c r="QN38" s="40"/>
      <c r="QO38" s="40"/>
      <c r="QP38" s="40"/>
      <c r="QQ38" s="40"/>
      <c r="QR38" s="40"/>
      <c r="QS38" s="40"/>
      <c r="QT38" s="40"/>
      <c r="QU38" s="40"/>
      <c r="QV38" s="40"/>
      <c r="QW38" s="40"/>
      <c r="QX38" s="40"/>
      <c r="QY38" s="40"/>
      <c r="QZ38" s="40"/>
      <c r="RA38" s="40"/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/>
      <c r="RN38" s="40"/>
      <c r="RO38" s="40"/>
      <c r="RP38" s="40"/>
      <c r="RQ38" s="40"/>
      <c r="RR38" s="40"/>
      <c r="RS38" s="40"/>
      <c r="RT38" s="40"/>
      <c r="RU38" s="40"/>
      <c r="RV38" s="40"/>
      <c r="RW38" s="40"/>
      <c r="RX38" s="40"/>
      <c r="RY38" s="40"/>
      <c r="RZ38" s="40"/>
      <c r="SA38" s="40"/>
      <c r="SB38" s="40"/>
      <c r="SC38" s="40"/>
      <c r="SD38" s="40"/>
      <c r="SE38" s="40"/>
      <c r="SF38" s="40"/>
      <c r="SG38" s="40"/>
      <c r="SH38" s="40"/>
      <c r="SI38" s="40"/>
      <c r="SJ38" s="40"/>
      <c r="SK38" s="40"/>
      <c r="SL38" s="40"/>
      <c r="SM38" s="40"/>
      <c r="SN38" s="40"/>
      <c r="SO38" s="40"/>
      <c r="SP38" s="40"/>
      <c r="SQ38" s="40"/>
      <c r="SR38" s="40"/>
      <c r="SS38" s="40"/>
      <c r="ST38" s="40"/>
      <c r="SU38" s="40"/>
      <c r="SV38" s="40"/>
      <c r="SW38" s="40"/>
      <c r="SX38" s="40"/>
      <c r="SY38" s="40"/>
      <c r="SZ38" s="40"/>
      <c r="TA38" s="40"/>
      <c r="TB38" s="40"/>
      <c r="TC38" s="40"/>
      <c r="TD38" s="40"/>
      <c r="TE38" s="40"/>
      <c r="TF38" s="40"/>
      <c r="TG38" s="40"/>
      <c r="TH38" s="40"/>
      <c r="TI38" s="40"/>
      <c r="TJ38" s="40"/>
      <c r="TK38" s="40"/>
      <c r="TL38" s="40"/>
      <c r="TM38" s="40"/>
      <c r="TN38" s="40"/>
      <c r="TO38" s="40"/>
      <c r="TP38" s="40"/>
      <c r="TQ38" s="40"/>
      <c r="TR38" s="40"/>
      <c r="TS38" s="40"/>
      <c r="TT38" s="40"/>
      <c r="TU38" s="40"/>
      <c r="TV38" s="40"/>
      <c r="TW38" s="40"/>
      <c r="TX38" s="40"/>
      <c r="TY38" s="40"/>
      <c r="TZ38" s="40"/>
      <c r="UA38" s="40"/>
      <c r="UB38" s="40"/>
      <c r="UC38" s="40"/>
      <c r="UD38" s="40"/>
      <c r="UE38" s="40"/>
      <c r="UF38" s="40"/>
      <c r="UG38" s="40"/>
      <c r="UH38" s="40"/>
      <c r="UI38" s="40"/>
      <c r="UJ38" s="40"/>
      <c r="UK38" s="40"/>
      <c r="UL38" s="40"/>
      <c r="UM38" s="40"/>
      <c r="UN38" s="40"/>
      <c r="UO38" s="40"/>
      <c r="UP38" s="40"/>
      <c r="UQ38" s="40"/>
      <c r="UR38" s="40"/>
      <c r="US38" s="40"/>
      <c r="UT38" s="40"/>
      <c r="UU38" s="40"/>
      <c r="UV38" s="40"/>
      <c r="UW38" s="40"/>
      <c r="UX38" s="40"/>
      <c r="UY38" s="40"/>
      <c r="UZ38" s="40"/>
      <c r="VA38" s="40"/>
      <c r="VB38" s="40"/>
      <c r="VC38" s="40"/>
      <c r="VD38" s="40"/>
      <c r="VE38" s="40"/>
      <c r="VF38" s="40"/>
      <c r="VG38" s="40"/>
      <c r="VH38" s="40"/>
      <c r="VI38" s="40"/>
      <c r="VJ38" s="40"/>
      <c r="VK38" s="40"/>
      <c r="VL38" s="40"/>
      <c r="VM38" s="40"/>
      <c r="VN38" s="40"/>
      <c r="VO38" s="40"/>
      <c r="VP38" s="40"/>
      <c r="VQ38" s="40"/>
      <c r="VR38" s="40"/>
      <c r="VS38" s="40"/>
      <c r="VT38" s="40"/>
      <c r="VU38" s="40"/>
      <c r="VV38" s="40"/>
      <c r="VW38" s="40"/>
      <c r="VX38" s="40"/>
      <c r="VY38" s="40"/>
      <c r="VZ38" s="40"/>
      <c r="WA38" s="40"/>
      <c r="WB38" s="40"/>
      <c r="WC38" s="40"/>
      <c r="WD38" s="40"/>
      <c r="WE38" s="40"/>
      <c r="WF38" s="40"/>
      <c r="WG38" s="40"/>
      <c r="WH38" s="40"/>
      <c r="WI38" s="40"/>
      <c r="WJ38" s="40"/>
      <c r="WK38" s="40"/>
      <c r="WL38" s="40"/>
      <c r="WM38" s="40"/>
      <c r="WN38" s="40"/>
      <c r="WO38" s="40"/>
      <c r="WP38" s="40"/>
      <c r="WQ38" s="40"/>
      <c r="WR38" s="40"/>
      <c r="WS38" s="40"/>
      <c r="WT38" s="40"/>
      <c r="WU38" s="40"/>
      <c r="WV38" s="40"/>
      <c r="WW38" s="40"/>
      <c r="WX38" s="40"/>
      <c r="WY38" s="40"/>
      <c r="WZ38" s="40"/>
      <c r="XA38" s="40"/>
      <c r="XB38" s="40"/>
      <c r="XC38" s="40"/>
      <c r="XD38" s="40"/>
      <c r="XE38" s="40"/>
      <c r="XF38" s="40"/>
      <c r="XG38" s="40"/>
      <c r="XH38" s="40"/>
      <c r="XI38" s="40"/>
      <c r="XJ38" s="40"/>
      <c r="XK38" s="40"/>
      <c r="XL38" s="40"/>
      <c r="XM38" s="40"/>
      <c r="XN38" s="40"/>
      <c r="XO38" s="40"/>
      <c r="XP38" s="40"/>
      <c r="XQ38" s="40"/>
      <c r="XR38" s="40"/>
      <c r="XS38" s="40"/>
      <c r="XT38" s="40"/>
      <c r="XU38" s="40"/>
      <c r="XV38" s="40"/>
      <c r="XW38" s="40"/>
      <c r="XX38" s="40"/>
      <c r="XY38" s="40"/>
      <c r="XZ38" s="40"/>
      <c r="YA38" s="40"/>
      <c r="YB38" s="40"/>
      <c r="YC38" s="40"/>
      <c r="YD38" s="40"/>
      <c r="YE38" s="40"/>
      <c r="YF38" s="40"/>
      <c r="YG38" s="40"/>
      <c r="YH38" s="40"/>
      <c r="YI38" s="40"/>
      <c r="YJ38" s="40"/>
      <c r="YK38" s="40"/>
      <c r="YL38" s="40"/>
      <c r="YM38" s="40"/>
      <c r="YN38" s="40"/>
      <c r="YO38" s="40"/>
      <c r="YP38" s="40"/>
      <c r="YQ38" s="40"/>
      <c r="YR38" s="40"/>
      <c r="YS38" s="40"/>
      <c r="YT38" s="40"/>
      <c r="YU38" s="40"/>
      <c r="YV38" s="40"/>
      <c r="YW38" s="40"/>
      <c r="YX38" s="40"/>
      <c r="YY38" s="40"/>
      <c r="YZ38" s="40"/>
      <c r="ZA38" s="40"/>
      <c r="ZB38" s="40"/>
      <c r="ZC38" s="40"/>
      <c r="ZD38" s="40"/>
      <c r="ZE38" s="40"/>
      <c r="ZF38" s="40"/>
      <c r="ZG38" s="40"/>
      <c r="ZH38" s="40"/>
      <c r="ZI38" s="40"/>
      <c r="ZJ38" s="40"/>
      <c r="ZK38" s="40"/>
      <c r="ZL38" s="40"/>
      <c r="ZM38" s="40"/>
      <c r="ZN38" s="40"/>
      <c r="ZO38" s="40"/>
      <c r="ZP38" s="40"/>
      <c r="ZQ38" s="40"/>
      <c r="ZR38" s="40"/>
      <c r="ZS38" s="40"/>
      <c r="ZT38" s="40"/>
      <c r="ZU38" s="40"/>
      <c r="ZV38" s="40"/>
      <c r="ZW38" s="40"/>
      <c r="ZX38" s="40"/>
      <c r="ZY38" s="40"/>
      <c r="ZZ38" s="40"/>
      <c r="AAA38" s="40"/>
      <c r="AAB38" s="40"/>
      <c r="AAC38" s="40"/>
      <c r="AAD38" s="40"/>
      <c r="AAE38" s="40"/>
      <c r="AAF38" s="40"/>
      <c r="AAG38" s="40"/>
      <c r="AAH38" s="40"/>
      <c r="AAI38" s="40"/>
      <c r="AAJ38" s="40"/>
      <c r="AAK38" s="40"/>
      <c r="AAL38" s="40"/>
      <c r="AAM38" s="40"/>
      <c r="AAN38" s="40"/>
      <c r="AAO38" s="40"/>
      <c r="AAP38" s="40"/>
      <c r="AAQ38" s="40"/>
      <c r="AAR38" s="40"/>
      <c r="AAS38" s="40"/>
      <c r="AAT38" s="40"/>
      <c r="AAU38" s="40"/>
      <c r="AAV38" s="40"/>
      <c r="AAW38" s="40"/>
      <c r="AAX38" s="40"/>
      <c r="AAY38" s="40"/>
      <c r="AAZ38" s="40"/>
      <c r="ABA38" s="40"/>
      <c r="ABB38" s="40"/>
      <c r="ABC38" s="40"/>
      <c r="ABD38" s="40"/>
      <c r="ABE38" s="40"/>
      <c r="ABF38" s="40"/>
      <c r="ABG38" s="40"/>
      <c r="ABH38" s="40"/>
      <c r="ABI38" s="40"/>
      <c r="ABJ38" s="40"/>
      <c r="ABK38" s="40"/>
      <c r="ABL38" s="40"/>
      <c r="ABM38" s="40"/>
      <c r="ABN38" s="40"/>
      <c r="ABO38" s="40"/>
      <c r="ABP38" s="40"/>
      <c r="ABQ38" s="40"/>
      <c r="ABR38" s="40"/>
      <c r="ABS38" s="40"/>
      <c r="ABT38" s="40"/>
      <c r="ABU38" s="40"/>
      <c r="ABV38" s="40"/>
      <c r="ABW38" s="40"/>
      <c r="ABX38" s="40"/>
      <c r="ABY38" s="40"/>
      <c r="ABZ38" s="40"/>
      <c r="ACA38" s="40"/>
      <c r="ACB38" s="40"/>
      <c r="ACC38" s="40"/>
      <c r="ACD38" s="40"/>
      <c r="ACE38" s="40"/>
      <c r="ACF38" s="40"/>
      <c r="ACG38" s="40"/>
      <c r="ACH38" s="40"/>
      <c r="ACI38" s="40"/>
      <c r="ACJ38" s="40"/>
      <c r="ACK38" s="40"/>
      <c r="ACL38" s="40"/>
      <c r="ACM38" s="40"/>
      <c r="ACN38" s="40"/>
      <c r="ACO38" s="40"/>
      <c r="ACP38" s="40"/>
      <c r="ACQ38" s="40"/>
      <c r="ACR38" s="40"/>
      <c r="ACS38" s="40"/>
      <c r="ACT38" s="40"/>
      <c r="ACU38" s="40"/>
      <c r="ACV38" s="40"/>
      <c r="ACW38" s="40"/>
      <c r="ACX38" s="40"/>
      <c r="ACY38" s="40"/>
      <c r="ACZ38" s="40"/>
      <c r="ADA38" s="40"/>
      <c r="ADB38" s="40"/>
      <c r="ADC38" s="40"/>
      <c r="ADD38" s="40"/>
      <c r="ADE38" s="40"/>
      <c r="ADF38" s="40"/>
      <c r="ADG38" s="40"/>
      <c r="ADH38" s="40"/>
      <c r="ADI38" s="40"/>
      <c r="ADJ38" s="40"/>
      <c r="ADK38" s="40"/>
      <c r="ADL38" s="40"/>
      <c r="ADM38" s="40"/>
      <c r="ADN38" s="40"/>
      <c r="ADO38" s="40"/>
      <c r="ADP38" s="40"/>
      <c r="ADQ38" s="40"/>
      <c r="ADR38" s="40"/>
      <c r="ADS38" s="40"/>
      <c r="ADT38" s="40"/>
      <c r="ADU38" s="40"/>
      <c r="ADV38" s="40"/>
      <c r="ADW38" s="40"/>
      <c r="ADX38" s="40"/>
      <c r="ADY38" s="40"/>
      <c r="ADZ38" s="40"/>
      <c r="AEA38" s="40"/>
      <c r="AEB38" s="40"/>
      <c r="AEC38" s="40"/>
      <c r="AED38" s="40"/>
      <c r="AEE38" s="40"/>
      <c r="AEF38" s="40"/>
      <c r="AEG38" s="40"/>
      <c r="AEH38" s="40"/>
      <c r="AEI38" s="40"/>
      <c r="AEJ38" s="40"/>
      <c r="AEK38" s="40"/>
      <c r="AEL38" s="40"/>
      <c r="AEM38" s="40"/>
      <c r="AEN38" s="40"/>
      <c r="AEO38" s="40"/>
      <c r="AEP38" s="40"/>
      <c r="AEQ38" s="40"/>
      <c r="AER38" s="40"/>
      <c r="AES38" s="40"/>
      <c r="AET38" s="40"/>
      <c r="AEU38" s="40"/>
      <c r="AEV38" s="40"/>
      <c r="AEW38" s="40"/>
      <c r="AEX38" s="40"/>
      <c r="AEY38" s="40"/>
      <c r="AEZ38" s="40"/>
      <c r="AFA38" s="40"/>
      <c r="AFB38" s="40"/>
      <c r="AFC38" s="40"/>
      <c r="AFD38" s="40"/>
      <c r="AFE38" s="40"/>
      <c r="AFF38" s="40"/>
      <c r="AFG38" s="40"/>
      <c r="AFH38" s="40"/>
      <c r="AFI38" s="40"/>
      <c r="AFJ38" s="40"/>
      <c r="AFK38" s="40"/>
      <c r="AFL38" s="40"/>
      <c r="AFM38" s="40"/>
      <c r="AFN38" s="40"/>
      <c r="AFO38" s="40"/>
      <c r="AFP38" s="40"/>
      <c r="AFQ38" s="40"/>
      <c r="AFR38" s="40"/>
      <c r="AFS38" s="40"/>
      <c r="AFT38" s="40"/>
      <c r="AFU38" s="40"/>
      <c r="AFV38" s="40"/>
      <c r="AFW38" s="40"/>
      <c r="AFX38" s="40"/>
      <c r="AFY38" s="40"/>
      <c r="AFZ38" s="40"/>
      <c r="AGA38" s="40"/>
      <c r="AGB38" s="40"/>
      <c r="AGC38" s="40"/>
      <c r="AGD38" s="40"/>
      <c r="AGE38" s="40"/>
      <c r="AGF38" s="40"/>
      <c r="AGG38" s="40"/>
      <c r="AGH38" s="40"/>
      <c r="AGI38" s="40"/>
      <c r="AGJ38" s="40"/>
      <c r="AGK38" s="40"/>
      <c r="AGL38" s="40"/>
      <c r="AGM38" s="40"/>
      <c r="AGN38" s="40"/>
      <c r="AGO38" s="40"/>
      <c r="AGP38" s="40"/>
      <c r="AGQ38" s="40"/>
      <c r="AGR38" s="40"/>
      <c r="AGS38" s="40"/>
      <c r="AGT38" s="40"/>
      <c r="AGU38" s="40"/>
      <c r="AGV38" s="40"/>
      <c r="AGW38" s="40"/>
      <c r="AGX38" s="40"/>
      <c r="AGY38" s="40"/>
      <c r="AGZ38" s="40"/>
      <c r="AHA38" s="40"/>
      <c r="AHB38" s="40"/>
      <c r="AHC38" s="40"/>
      <c r="AHD38" s="40"/>
      <c r="AHE38" s="40"/>
      <c r="AHF38" s="40"/>
      <c r="AHG38" s="40"/>
      <c r="AHH38" s="40"/>
      <c r="AHI38" s="40"/>
      <c r="AHJ38" s="40"/>
      <c r="AHK38" s="40"/>
      <c r="AHL38" s="40"/>
      <c r="AHM38" s="40"/>
      <c r="AHN38" s="40"/>
      <c r="AHO38" s="40"/>
      <c r="AHP38" s="40"/>
      <c r="AHQ38" s="40"/>
      <c r="AHR38" s="40"/>
      <c r="AHS38" s="40"/>
      <c r="AHT38" s="40"/>
      <c r="AHU38" s="40"/>
      <c r="AHV38" s="40"/>
      <c r="AHW38" s="40"/>
      <c r="AHX38" s="40"/>
      <c r="AHY38" s="40"/>
      <c r="AHZ38" s="40"/>
      <c r="AIA38" s="40"/>
      <c r="AIB38" s="40"/>
      <c r="AIC38" s="40"/>
      <c r="AID38" s="40"/>
      <c r="AIE38" s="40"/>
      <c r="AIF38" s="40"/>
      <c r="AIG38" s="40"/>
      <c r="AIH38" s="40"/>
      <c r="AII38" s="40"/>
      <c r="AIJ38" s="40"/>
      <c r="AIK38" s="40"/>
      <c r="AIL38" s="40"/>
      <c r="AIM38" s="40"/>
      <c r="AIN38" s="40"/>
      <c r="AIO38" s="40"/>
      <c r="AIP38" s="40"/>
      <c r="AIQ38" s="40"/>
      <c r="AIR38" s="40"/>
      <c r="AIS38" s="40"/>
      <c r="AIT38" s="40"/>
      <c r="AIU38" s="40"/>
      <c r="AIV38" s="40"/>
      <c r="AIW38" s="40"/>
      <c r="AIX38" s="40"/>
      <c r="AIY38" s="40"/>
      <c r="AIZ38" s="40"/>
      <c r="AJA38" s="40"/>
      <c r="AJB38" s="40"/>
      <c r="AJC38" s="40"/>
      <c r="AJD38" s="40"/>
      <c r="AJE38" s="40"/>
      <c r="AJF38" s="40"/>
      <c r="AJG38" s="40"/>
      <c r="AJH38" s="40"/>
      <c r="AJI38" s="40"/>
      <c r="AJJ38" s="40"/>
      <c r="AJK38" s="40"/>
      <c r="AJL38" s="40"/>
      <c r="AJM38" s="40"/>
      <c r="AJN38" s="40"/>
      <c r="AJO38" s="40"/>
      <c r="AJP38" s="40"/>
      <c r="AJQ38" s="40"/>
      <c r="AJR38" s="40"/>
      <c r="AJS38" s="40"/>
      <c r="AJT38" s="40"/>
      <c r="AJU38" s="40"/>
      <c r="AJV38" s="40"/>
      <c r="AJW38" s="40"/>
      <c r="AJX38" s="40"/>
      <c r="AJY38" s="40"/>
      <c r="AJZ38" s="40"/>
      <c r="AKA38" s="40"/>
      <c r="AKB38" s="40"/>
      <c r="AKC38" s="40"/>
      <c r="AKD38" s="40"/>
      <c r="AKE38" s="40"/>
      <c r="AKF38" s="40"/>
      <c r="AKG38" s="40"/>
      <c r="AKH38" s="40"/>
      <c r="AKI38" s="40"/>
      <c r="AKJ38" s="40"/>
      <c r="AKK38" s="40"/>
      <c r="AKL38" s="40"/>
      <c r="AKM38" s="40"/>
      <c r="AKN38" s="40"/>
      <c r="AKO38" s="40"/>
      <c r="AKP38" s="40"/>
      <c r="AKQ38" s="40"/>
      <c r="AKR38" s="40"/>
      <c r="AKS38" s="40"/>
      <c r="AKT38" s="40"/>
      <c r="AKU38" s="40"/>
      <c r="AKV38" s="40"/>
      <c r="AKW38" s="40"/>
      <c r="AKX38" s="40"/>
      <c r="AKY38" s="40"/>
      <c r="AKZ38" s="40"/>
      <c r="ALA38" s="40"/>
      <c r="ALB38" s="40"/>
      <c r="ALC38" s="40"/>
      <c r="ALD38" s="40"/>
      <c r="ALE38" s="40"/>
      <c r="ALF38" s="40"/>
      <c r="ALG38" s="40"/>
      <c r="ALH38" s="40"/>
      <c r="ALI38" s="40"/>
      <c r="ALJ38" s="40"/>
      <c r="ALK38" s="40"/>
      <c r="ALL38" s="40"/>
      <c r="ALM38" s="40"/>
      <c r="ALN38" s="40"/>
      <c r="ALO38" s="40"/>
      <c r="ALP38" s="40"/>
      <c r="ALQ38" s="40"/>
      <c r="ALR38" s="40"/>
      <c r="ALS38" s="40"/>
      <c r="ALT38" s="40"/>
      <c r="ALU38" s="40"/>
      <c r="ALV38" s="40"/>
      <c r="ALW38" s="40"/>
      <c r="ALX38" s="40"/>
      <c r="ALY38" s="40"/>
      <c r="ALZ38" s="40"/>
      <c r="AMA38" s="40"/>
      <c r="AMB38" s="40"/>
      <c r="AMC38" s="40"/>
      <c r="AMD38" s="40"/>
      <c r="AME38" s="40"/>
      <c r="AMF38" s="40"/>
      <c r="AMG38" s="40"/>
      <c r="AMH38" s="40"/>
      <c r="AMI38" s="40"/>
      <c r="AMJ38" s="40"/>
      <c r="AMK38" s="40"/>
      <c r="AML38" s="40"/>
      <c r="AMM38" s="40"/>
      <c r="AMN38" s="40"/>
      <c r="AMO38" s="40"/>
    </row>
    <row r="39" spans="1:1029" s="140" customFormat="1" ht="20.25">
      <c r="A39" s="258" t="s">
        <v>239</v>
      </c>
      <c r="B39" s="267" t="s">
        <v>90</v>
      </c>
      <c r="C39" s="271"/>
      <c r="D39" s="271">
        <v>2</v>
      </c>
      <c r="E39" s="271"/>
      <c r="F39" s="253">
        <f t="shared" ref="F39:F52" si="8">SUM(T39:AA39)</f>
        <v>68</v>
      </c>
      <c r="G39" s="253">
        <v>66</v>
      </c>
      <c r="H39" s="271"/>
      <c r="I39" s="253">
        <f>F39-H39</f>
        <v>68</v>
      </c>
      <c r="J39" s="253">
        <f>I39-K39</f>
        <v>2</v>
      </c>
      <c r="K39" s="253">
        <v>66</v>
      </c>
      <c r="L39" s="253"/>
      <c r="M39" s="253"/>
      <c r="N39" s="253"/>
      <c r="O39" s="253"/>
      <c r="P39" s="253"/>
      <c r="Q39" s="253"/>
      <c r="R39" s="253"/>
      <c r="S39" s="253"/>
      <c r="T39" s="253"/>
      <c r="U39" s="253">
        <v>68</v>
      </c>
      <c r="V39" s="255"/>
      <c r="W39" s="255"/>
      <c r="X39" s="253"/>
      <c r="Y39" s="253"/>
      <c r="Z39" s="138"/>
      <c r="AA39" s="138"/>
      <c r="AB39" s="21">
        <f t="shared" si="3"/>
        <v>0</v>
      </c>
      <c r="AC39" s="21">
        <f t="shared" si="4"/>
        <v>0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/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34"/>
      <c r="PM39" s="34"/>
      <c r="PN39" s="34"/>
      <c r="PO39" s="34"/>
      <c r="PP39" s="34"/>
      <c r="PQ39" s="34"/>
      <c r="PR39" s="34"/>
      <c r="PS39" s="34"/>
      <c r="PT39" s="34"/>
      <c r="PU39" s="34"/>
      <c r="PV39" s="34"/>
      <c r="PW39" s="34"/>
      <c r="PX39" s="34"/>
      <c r="PY39" s="34"/>
      <c r="PZ39" s="34"/>
      <c r="QA39" s="34"/>
      <c r="QB39" s="34"/>
      <c r="QC39" s="34"/>
      <c r="QD39" s="34"/>
      <c r="QE39" s="34"/>
      <c r="QF39" s="34"/>
      <c r="QG39" s="34"/>
      <c r="QH39" s="34"/>
      <c r="QI39" s="34"/>
      <c r="QJ39" s="34"/>
      <c r="QK39" s="34"/>
      <c r="QL39" s="34"/>
      <c r="QM39" s="34"/>
      <c r="QN39" s="34"/>
      <c r="QO39" s="34"/>
      <c r="QP39" s="34"/>
      <c r="QQ39" s="34"/>
      <c r="QR39" s="34"/>
      <c r="QS39" s="34"/>
      <c r="QT39" s="34"/>
      <c r="QU39" s="34"/>
      <c r="QV39" s="34"/>
      <c r="QW39" s="34"/>
      <c r="QX39" s="34"/>
      <c r="QY39" s="34"/>
      <c r="QZ39" s="34"/>
      <c r="RA39" s="34"/>
      <c r="RB39" s="34"/>
      <c r="RC39" s="34"/>
      <c r="RD39" s="34"/>
      <c r="RE39" s="34"/>
      <c r="RF39" s="34"/>
      <c r="RG39" s="34"/>
      <c r="RH39" s="34"/>
      <c r="RI39" s="34"/>
      <c r="RJ39" s="34"/>
      <c r="RK39" s="34"/>
      <c r="RL39" s="34"/>
      <c r="RM39" s="34"/>
      <c r="RN39" s="34"/>
      <c r="RO39" s="34"/>
      <c r="RP39" s="34"/>
      <c r="RQ39" s="34"/>
      <c r="RR39" s="34"/>
      <c r="RS39" s="34"/>
      <c r="RT39" s="34"/>
      <c r="RU39" s="34"/>
      <c r="RV39" s="34"/>
      <c r="RW39" s="34"/>
      <c r="RX39" s="34"/>
      <c r="RY39" s="34"/>
      <c r="RZ39" s="34"/>
      <c r="SA39" s="34"/>
      <c r="SB39" s="34"/>
      <c r="SC39" s="34"/>
      <c r="SD39" s="34"/>
      <c r="SE39" s="34"/>
      <c r="SF39" s="34"/>
      <c r="SG39" s="34"/>
      <c r="SH39" s="34"/>
      <c r="SI39" s="34"/>
      <c r="SJ39" s="34"/>
      <c r="SK39" s="34"/>
      <c r="SL39" s="34"/>
      <c r="SM39" s="34"/>
      <c r="SN39" s="34"/>
      <c r="SO39" s="34"/>
      <c r="SP39" s="34"/>
      <c r="SQ39" s="34"/>
      <c r="SR39" s="34"/>
      <c r="SS39" s="34"/>
      <c r="ST39" s="34"/>
      <c r="SU39" s="34"/>
      <c r="SV39" s="34"/>
      <c r="SW39" s="34"/>
      <c r="SX39" s="34"/>
      <c r="SY39" s="34"/>
      <c r="SZ39" s="34"/>
      <c r="TA39" s="34"/>
      <c r="TB39" s="34"/>
      <c r="TC39" s="34"/>
      <c r="TD39" s="34"/>
      <c r="TE39" s="34"/>
      <c r="TF39" s="34"/>
      <c r="TG39" s="34"/>
      <c r="TH39" s="34"/>
      <c r="TI39" s="34"/>
      <c r="TJ39" s="34"/>
      <c r="TK39" s="34"/>
      <c r="TL39" s="34"/>
      <c r="TM39" s="34"/>
      <c r="TN39" s="34"/>
      <c r="TO39" s="34"/>
      <c r="TP39" s="34"/>
      <c r="TQ39" s="34"/>
      <c r="TR39" s="34"/>
      <c r="TS39" s="34"/>
      <c r="TT39" s="34"/>
      <c r="TU39" s="34"/>
      <c r="TV39" s="34"/>
      <c r="TW39" s="34"/>
      <c r="TX39" s="34"/>
      <c r="TY39" s="34"/>
      <c r="TZ39" s="34"/>
      <c r="UA39" s="34"/>
      <c r="UB39" s="34"/>
      <c r="UC39" s="34"/>
      <c r="UD39" s="34"/>
      <c r="UE39" s="34"/>
      <c r="UF39" s="34"/>
      <c r="UG39" s="34"/>
      <c r="UH39" s="34"/>
      <c r="UI39" s="34"/>
      <c r="UJ39" s="34"/>
      <c r="UK39" s="34"/>
      <c r="UL39" s="34"/>
      <c r="UM39" s="34"/>
      <c r="UN39" s="34"/>
      <c r="UO39" s="34"/>
      <c r="UP39" s="34"/>
      <c r="UQ39" s="34"/>
      <c r="UR39" s="34"/>
      <c r="US39" s="34"/>
      <c r="UT39" s="34"/>
      <c r="UU39" s="34"/>
      <c r="UV39" s="34"/>
      <c r="UW39" s="34"/>
      <c r="UX39" s="34"/>
      <c r="UY39" s="34"/>
      <c r="UZ39" s="34"/>
      <c r="VA39" s="34"/>
      <c r="VB39" s="34"/>
      <c r="VC39" s="34"/>
      <c r="VD39" s="34"/>
      <c r="VE39" s="34"/>
      <c r="VF39" s="34"/>
      <c r="VG39" s="34"/>
      <c r="VH39" s="34"/>
      <c r="VI39" s="34"/>
      <c r="VJ39" s="34"/>
      <c r="VK39" s="34"/>
      <c r="VL39" s="34"/>
      <c r="VM39" s="34"/>
      <c r="VN39" s="34"/>
      <c r="VO39" s="34"/>
      <c r="VP39" s="34"/>
      <c r="VQ39" s="34"/>
      <c r="VR39" s="34"/>
      <c r="VS39" s="34"/>
      <c r="VT39" s="34"/>
      <c r="VU39" s="34"/>
      <c r="VV39" s="34"/>
      <c r="VW39" s="34"/>
      <c r="VX39" s="34"/>
      <c r="VY39" s="34"/>
      <c r="VZ39" s="34"/>
      <c r="WA39" s="34"/>
      <c r="WB39" s="34"/>
      <c r="WC39" s="34"/>
      <c r="WD39" s="34"/>
      <c r="WE39" s="34"/>
      <c r="WF39" s="34"/>
      <c r="WG39" s="34"/>
      <c r="WH39" s="34"/>
      <c r="WI39" s="34"/>
      <c r="WJ39" s="34"/>
      <c r="WK39" s="34"/>
      <c r="WL39" s="34"/>
      <c r="WM39" s="34"/>
      <c r="WN39" s="34"/>
      <c r="WO39" s="34"/>
      <c r="WP39" s="34"/>
      <c r="WQ39" s="34"/>
      <c r="WR39" s="34"/>
      <c r="WS39" s="34"/>
      <c r="WT39" s="34"/>
      <c r="WU39" s="34"/>
      <c r="WV39" s="34"/>
      <c r="WW39" s="34"/>
      <c r="WX39" s="34"/>
      <c r="WY39" s="34"/>
      <c r="WZ39" s="34"/>
      <c r="XA39" s="34"/>
      <c r="XB39" s="34"/>
      <c r="XC39" s="34"/>
      <c r="XD39" s="34"/>
      <c r="XE39" s="34"/>
      <c r="XF39" s="34"/>
      <c r="XG39" s="34"/>
      <c r="XH39" s="34"/>
      <c r="XI39" s="34"/>
      <c r="XJ39" s="34"/>
      <c r="XK39" s="34"/>
      <c r="XL39" s="34"/>
      <c r="XM39" s="34"/>
      <c r="XN39" s="34"/>
      <c r="XO39" s="34"/>
      <c r="XP39" s="34"/>
      <c r="XQ39" s="34"/>
      <c r="XR39" s="34"/>
      <c r="XS39" s="34"/>
      <c r="XT39" s="34"/>
      <c r="XU39" s="34"/>
      <c r="XV39" s="34"/>
      <c r="XW39" s="34"/>
      <c r="XX39" s="34"/>
      <c r="XY39" s="34"/>
      <c r="XZ39" s="34"/>
      <c r="YA39" s="34"/>
      <c r="YB39" s="34"/>
      <c r="YC39" s="34"/>
      <c r="YD39" s="34"/>
      <c r="YE39" s="34"/>
      <c r="YF39" s="34"/>
      <c r="YG39" s="34"/>
      <c r="YH39" s="34"/>
      <c r="YI39" s="34"/>
      <c r="YJ39" s="34"/>
      <c r="YK39" s="34"/>
      <c r="YL39" s="34"/>
      <c r="YM39" s="34"/>
      <c r="YN39" s="34"/>
      <c r="YO39" s="34"/>
      <c r="YP39" s="34"/>
      <c r="YQ39" s="34"/>
      <c r="YR39" s="34"/>
      <c r="YS39" s="34"/>
      <c r="YT39" s="34"/>
      <c r="YU39" s="34"/>
      <c r="YV39" s="34"/>
      <c r="YW39" s="34"/>
      <c r="YX39" s="34"/>
      <c r="YY39" s="34"/>
      <c r="YZ39" s="34"/>
      <c r="ZA39" s="34"/>
      <c r="ZB39" s="34"/>
      <c r="ZC39" s="34"/>
      <c r="ZD39" s="34"/>
      <c r="ZE39" s="34"/>
      <c r="ZF39" s="34"/>
      <c r="ZG39" s="34"/>
      <c r="ZH39" s="34"/>
      <c r="ZI39" s="34"/>
      <c r="ZJ39" s="34"/>
      <c r="ZK39" s="34"/>
      <c r="ZL39" s="34"/>
      <c r="ZM39" s="34"/>
      <c r="ZN39" s="34"/>
      <c r="ZO39" s="34"/>
      <c r="ZP39" s="34"/>
      <c r="ZQ39" s="34"/>
      <c r="ZR39" s="34"/>
      <c r="ZS39" s="34"/>
      <c r="ZT39" s="34"/>
      <c r="ZU39" s="34"/>
      <c r="ZV39" s="34"/>
      <c r="ZW39" s="34"/>
      <c r="ZX39" s="34"/>
      <c r="ZY39" s="34"/>
      <c r="ZZ39" s="34"/>
      <c r="AAA39" s="34"/>
      <c r="AAB39" s="34"/>
      <c r="AAC39" s="34"/>
      <c r="AAD39" s="34"/>
      <c r="AAE39" s="34"/>
      <c r="AAF39" s="34"/>
      <c r="AAG39" s="34"/>
      <c r="AAH39" s="34"/>
      <c r="AAI39" s="34"/>
      <c r="AAJ39" s="34"/>
      <c r="AAK39" s="34"/>
      <c r="AAL39" s="34"/>
      <c r="AAM39" s="34"/>
      <c r="AAN39" s="34"/>
      <c r="AAO39" s="34"/>
      <c r="AAP39" s="34"/>
      <c r="AAQ39" s="34"/>
      <c r="AAR39" s="34"/>
      <c r="AAS39" s="34"/>
      <c r="AAT39" s="34"/>
      <c r="AAU39" s="34"/>
      <c r="AAV39" s="34"/>
      <c r="AAW39" s="34"/>
      <c r="AAX39" s="34"/>
      <c r="AAY39" s="34"/>
      <c r="AAZ39" s="34"/>
      <c r="ABA39" s="34"/>
      <c r="ABB39" s="34"/>
      <c r="ABC39" s="34"/>
      <c r="ABD39" s="34"/>
      <c r="ABE39" s="34"/>
      <c r="ABF39" s="34"/>
      <c r="ABG39" s="34"/>
      <c r="ABH39" s="34"/>
      <c r="ABI39" s="34"/>
      <c r="ABJ39" s="34"/>
      <c r="ABK39" s="34"/>
      <c r="ABL39" s="34"/>
      <c r="ABM39" s="34"/>
      <c r="ABN39" s="34"/>
      <c r="ABO39" s="34"/>
      <c r="ABP39" s="34"/>
      <c r="ABQ39" s="34"/>
      <c r="ABR39" s="34"/>
      <c r="ABS39" s="34"/>
      <c r="ABT39" s="34"/>
      <c r="ABU39" s="34"/>
      <c r="ABV39" s="34"/>
      <c r="ABW39" s="34"/>
      <c r="ABX39" s="34"/>
      <c r="ABY39" s="34"/>
      <c r="ABZ39" s="34"/>
      <c r="ACA39" s="34"/>
      <c r="ACB39" s="34"/>
      <c r="ACC39" s="34"/>
      <c r="ACD39" s="34"/>
      <c r="ACE39" s="34"/>
      <c r="ACF39" s="34"/>
      <c r="ACG39" s="34"/>
      <c r="ACH39" s="34"/>
      <c r="ACI39" s="34"/>
      <c r="ACJ39" s="34"/>
      <c r="ACK39" s="34"/>
      <c r="ACL39" s="34"/>
      <c r="ACM39" s="34"/>
      <c r="ACN39" s="34"/>
      <c r="ACO39" s="34"/>
      <c r="ACP39" s="34"/>
      <c r="ACQ39" s="34"/>
      <c r="ACR39" s="34"/>
      <c r="ACS39" s="34"/>
      <c r="ACT39" s="34"/>
      <c r="ACU39" s="34"/>
      <c r="ACV39" s="34"/>
      <c r="ACW39" s="34"/>
      <c r="ACX39" s="34"/>
      <c r="ACY39" s="34"/>
      <c r="ACZ39" s="34"/>
      <c r="ADA39" s="34"/>
      <c r="ADB39" s="34"/>
      <c r="ADC39" s="34"/>
      <c r="ADD39" s="34"/>
      <c r="ADE39" s="34"/>
      <c r="ADF39" s="34"/>
      <c r="ADG39" s="34"/>
      <c r="ADH39" s="34"/>
      <c r="ADI39" s="34"/>
      <c r="ADJ39" s="34"/>
      <c r="ADK39" s="34"/>
      <c r="ADL39" s="34"/>
      <c r="ADM39" s="34"/>
      <c r="ADN39" s="34"/>
      <c r="ADO39" s="34"/>
      <c r="ADP39" s="34"/>
      <c r="ADQ39" s="34"/>
      <c r="ADR39" s="34"/>
      <c r="ADS39" s="34"/>
      <c r="ADT39" s="34"/>
      <c r="ADU39" s="34"/>
      <c r="ADV39" s="34"/>
      <c r="ADW39" s="34"/>
      <c r="ADX39" s="34"/>
      <c r="ADY39" s="34"/>
      <c r="ADZ39" s="34"/>
      <c r="AEA39" s="34"/>
      <c r="AEB39" s="34"/>
      <c r="AEC39" s="34"/>
      <c r="AED39" s="34"/>
      <c r="AEE39" s="34"/>
      <c r="AEF39" s="34"/>
      <c r="AEG39" s="34"/>
      <c r="AEH39" s="34"/>
      <c r="AEI39" s="34"/>
      <c r="AEJ39" s="34"/>
      <c r="AEK39" s="34"/>
      <c r="AEL39" s="34"/>
      <c r="AEM39" s="34"/>
      <c r="AEN39" s="34"/>
      <c r="AEO39" s="34"/>
      <c r="AEP39" s="34"/>
      <c r="AEQ39" s="34"/>
      <c r="AER39" s="34"/>
      <c r="AES39" s="34"/>
      <c r="AET39" s="34"/>
      <c r="AEU39" s="34"/>
      <c r="AEV39" s="34"/>
      <c r="AEW39" s="34"/>
      <c r="AEX39" s="34"/>
      <c r="AEY39" s="34"/>
      <c r="AEZ39" s="34"/>
      <c r="AFA39" s="34"/>
      <c r="AFB39" s="34"/>
      <c r="AFC39" s="34"/>
      <c r="AFD39" s="34"/>
      <c r="AFE39" s="34"/>
      <c r="AFF39" s="34"/>
      <c r="AFG39" s="34"/>
      <c r="AFH39" s="34"/>
      <c r="AFI39" s="34"/>
      <c r="AFJ39" s="34"/>
      <c r="AFK39" s="34"/>
      <c r="AFL39" s="34"/>
      <c r="AFM39" s="34"/>
      <c r="AFN39" s="34"/>
      <c r="AFO39" s="34"/>
      <c r="AFP39" s="34"/>
      <c r="AFQ39" s="34"/>
      <c r="AFR39" s="34"/>
      <c r="AFS39" s="34"/>
      <c r="AFT39" s="34"/>
      <c r="AFU39" s="34"/>
      <c r="AFV39" s="34"/>
      <c r="AFW39" s="34"/>
      <c r="AFX39" s="34"/>
      <c r="AFY39" s="34"/>
      <c r="AFZ39" s="34"/>
      <c r="AGA39" s="34"/>
      <c r="AGB39" s="34"/>
      <c r="AGC39" s="34"/>
      <c r="AGD39" s="34"/>
      <c r="AGE39" s="34"/>
      <c r="AGF39" s="34"/>
      <c r="AGG39" s="34"/>
      <c r="AGH39" s="34"/>
      <c r="AGI39" s="34"/>
      <c r="AGJ39" s="34"/>
      <c r="AGK39" s="34"/>
      <c r="AGL39" s="34"/>
      <c r="AGM39" s="34"/>
      <c r="AGN39" s="34"/>
      <c r="AGO39" s="34"/>
      <c r="AGP39" s="34"/>
      <c r="AGQ39" s="34"/>
      <c r="AGR39" s="34"/>
      <c r="AGS39" s="34"/>
      <c r="AGT39" s="34"/>
      <c r="AGU39" s="34"/>
      <c r="AGV39" s="34"/>
      <c r="AGW39" s="34"/>
      <c r="AGX39" s="34"/>
      <c r="AGY39" s="34"/>
      <c r="AGZ39" s="34"/>
      <c r="AHA39" s="34"/>
      <c r="AHB39" s="34"/>
      <c r="AHC39" s="34"/>
      <c r="AHD39" s="34"/>
      <c r="AHE39" s="34"/>
      <c r="AHF39" s="34"/>
      <c r="AHG39" s="34"/>
      <c r="AHH39" s="34"/>
      <c r="AHI39" s="34"/>
      <c r="AHJ39" s="34"/>
      <c r="AHK39" s="34"/>
      <c r="AHL39" s="34"/>
      <c r="AHM39" s="34"/>
      <c r="AHN39" s="34"/>
      <c r="AHO39" s="34"/>
      <c r="AHP39" s="34"/>
      <c r="AHQ39" s="34"/>
      <c r="AHR39" s="34"/>
      <c r="AHS39" s="34"/>
      <c r="AHT39" s="34"/>
      <c r="AHU39" s="34"/>
      <c r="AHV39" s="34"/>
      <c r="AHW39" s="34"/>
      <c r="AHX39" s="34"/>
      <c r="AHY39" s="34"/>
      <c r="AHZ39" s="34"/>
      <c r="AIA39" s="34"/>
      <c r="AIB39" s="34"/>
      <c r="AIC39" s="34"/>
      <c r="AID39" s="34"/>
      <c r="AIE39" s="34"/>
      <c r="AIF39" s="34"/>
      <c r="AIG39" s="34"/>
      <c r="AIH39" s="34"/>
      <c r="AII39" s="34"/>
      <c r="AIJ39" s="34"/>
      <c r="AIK39" s="34"/>
      <c r="AIL39" s="34"/>
      <c r="AIM39" s="34"/>
      <c r="AIN39" s="34"/>
      <c r="AIO39" s="34"/>
      <c r="AIP39" s="34"/>
      <c r="AIQ39" s="34"/>
      <c r="AIR39" s="34"/>
      <c r="AIS39" s="34"/>
      <c r="AIT39" s="34"/>
      <c r="AIU39" s="34"/>
      <c r="AIV39" s="34"/>
      <c r="AIW39" s="34"/>
      <c r="AIX39" s="34"/>
      <c r="AIY39" s="34"/>
      <c r="AIZ39" s="34"/>
      <c r="AJA39" s="34"/>
      <c r="AJB39" s="34"/>
      <c r="AJC39" s="34"/>
      <c r="AJD39" s="34"/>
      <c r="AJE39" s="34"/>
      <c r="AJF39" s="34"/>
      <c r="AJG39" s="34"/>
      <c r="AJH39" s="34"/>
      <c r="AJI39" s="34"/>
      <c r="AJJ39" s="34"/>
      <c r="AJK39" s="34"/>
      <c r="AJL39" s="34"/>
      <c r="AJM39" s="34"/>
      <c r="AJN39" s="34"/>
      <c r="AJO39" s="34"/>
      <c r="AJP39" s="34"/>
      <c r="AJQ39" s="34"/>
      <c r="AJR39" s="34"/>
      <c r="AJS39" s="34"/>
      <c r="AJT39" s="34"/>
      <c r="AJU39" s="34"/>
      <c r="AJV39" s="34"/>
      <c r="AJW39" s="34"/>
      <c r="AJX39" s="34"/>
      <c r="AJY39" s="34"/>
      <c r="AJZ39" s="34"/>
      <c r="AKA39" s="34"/>
      <c r="AKB39" s="34"/>
      <c r="AKC39" s="34"/>
      <c r="AKD39" s="34"/>
      <c r="AKE39" s="34"/>
      <c r="AKF39" s="34"/>
      <c r="AKG39" s="34"/>
      <c r="AKH39" s="34"/>
      <c r="AKI39" s="34"/>
      <c r="AKJ39" s="34"/>
      <c r="AKK39" s="34"/>
      <c r="AKL39" s="34"/>
      <c r="AKM39" s="34"/>
      <c r="AKN39" s="34"/>
      <c r="AKO39" s="34"/>
      <c r="AKP39" s="34"/>
      <c r="AKQ39" s="34"/>
      <c r="AKR39" s="34"/>
      <c r="AKS39" s="34"/>
      <c r="AKT39" s="34"/>
      <c r="AKU39" s="34"/>
      <c r="AKV39" s="34"/>
      <c r="AKW39" s="34"/>
      <c r="AKX39" s="34"/>
      <c r="AKY39" s="34"/>
      <c r="AKZ39" s="34"/>
      <c r="ALA39" s="34"/>
      <c r="ALB39" s="34"/>
      <c r="ALC39" s="34"/>
      <c r="ALD39" s="34"/>
      <c r="ALE39" s="34"/>
      <c r="ALF39" s="34"/>
      <c r="ALG39" s="34"/>
      <c r="ALH39" s="34"/>
      <c r="ALI39" s="34"/>
      <c r="ALJ39" s="34"/>
      <c r="ALK39" s="34"/>
      <c r="ALL39" s="34"/>
      <c r="ALM39" s="34"/>
      <c r="ALN39" s="34"/>
      <c r="ALO39" s="34"/>
      <c r="ALP39" s="34"/>
      <c r="ALQ39" s="34"/>
      <c r="ALR39" s="34"/>
      <c r="ALS39" s="34"/>
      <c r="ALT39" s="34"/>
      <c r="ALU39" s="34"/>
      <c r="ALV39" s="34"/>
      <c r="ALW39" s="34"/>
      <c r="ALX39" s="34"/>
      <c r="ALY39" s="34"/>
      <c r="ALZ39" s="34"/>
      <c r="AMA39" s="34"/>
      <c r="AMB39" s="34"/>
      <c r="AMC39" s="34"/>
      <c r="AMD39" s="34"/>
      <c r="AME39" s="34"/>
      <c r="AMF39" s="34"/>
      <c r="AMG39" s="34"/>
      <c r="AMH39" s="34"/>
      <c r="AMI39" s="34"/>
      <c r="AMJ39" s="34"/>
      <c r="AMK39" s="34"/>
      <c r="AML39" s="34"/>
      <c r="AMM39" s="34"/>
      <c r="AMN39" s="34"/>
      <c r="AMO39" s="34"/>
    </row>
    <row r="40" spans="1:1029" s="140" customFormat="1" ht="16.5" customHeight="1" thickBot="1">
      <c r="A40" s="258" t="s">
        <v>240</v>
      </c>
      <c r="B40" s="267" t="s">
        <v>97</v>
      </c>
      <c r="C40" s="271"/>
      <c r="D40" s="271"/>
      <c r="E40" s="271">
        <v>3.4</v>
      </c>
      <c r="F40" s="253">
        <f t="shared" si="8"/>
        <v>51</v>
      </c>
      <c r="G40" s="253">
        <v>40</v>
      </c>
      <c r="H40" s="271"/>
      <c r="I40" s="253">
        <f>F40-H40</f>
        <v>51</v>
      </c>
      <c r="J40" s="253">
        <f>I40-K40</f>
        <v>11</v>
      </c>
      <c r="K40" s="253">
        <v>40</v>
      </c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5">
        <v>20</v>
      </c>
      <c r="W40" s="255">
        <v>31</v>
      </c>
      <c r="X40" s="253"/>
      <c r="Y40" s="253"/>
      <c r="Z40" s="138"/>
      <c r="AA40" s="138"/>
      <c r="AB40" s="21">
        <f t="shared" si="3"/>
        <v>51</v>
      </c>
      <c r="AC40" s="21">
        <f t="shared" si="4"/>
        <v>0</v>
      </c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4"/>
      <c r="ALN40" s="34"/>
      <c r="ALO40" s="34"/>
      <c r="ALP40" s="34"/>
      <c r="ALQ40" s="34"/>
      <c r="ALR40" s="34"/>
      <c r="ALS40" s="34"/>
      <c r="ALT40" s="34"/>
      <c r="ALU40" s="34"/>
      <c r="ALV40" s="34"/>
      <c r="ALW40" s="34"/>
      <c r="ALX40" s="34"/>
      <c r="ALY40" s="34"/>
      <c r="ALZ40" s="34"/>
      <c r="AMA40" s="34"/>
      <c r="AMB40" s="34"/>
      <c r="AMC40" s="34"/>
      <c r="AMD40" s="34"/>
      <c r="AME40" s="34"/>
      <c r="AMF40" s="34"/>
      <c r="AMG40" s="34"/>
      <c r="AMH40" s="34"/>
      <c r="AMI40" s="34"/>
      <c r="AMJ40" s="34"/>
      <c r="AMK40" s="34"/>
      <c r="AML40" s="34"/>
      <c r="AMM40" s="34"/>
      <c r="AMN40" s="34"/>
      <c r="AMO40" s="34"/>
    </row>
    <row r="41" spans="1:1029" s="146" customFormat="1" ht="20.25">
      <c r="A41" s="272" t="s">
        <v>195</v>
      </c>
      <c r="B41" s="269" t="s">
        <v>247</v>
      </c>
      <c r="C41" s="272"/>
      <c r="D41" s="268"/>
      <c r="E41" s="268"/>
      <c r="F41" s="270">
        <f>F42+F43</f>
        <v>172</v>
      </c>
      <c r="G41" s="270">
        <f t="shared" ref="G41:Y41" si="9">G42+G43</f>
        <v>66</v>
      </c>
      <c r="H41" s="270">
        <f t="shared" si="9"/>
        <v>0</v>
      </c>
      <c r="I41" s="270">
        <f t="shared" si="9"/>
        <v>172</v>
      </c>
      <c r="J41" s="270">
        <f t="shared" si="9"/>
        <v>106</v>
      </c>
      <c r="K41" s="270">
        <f t="shared" si="9"/>
        <v>66</v>
      </c>
      <c r="L41" s="270">
        <f t="shared" si="9"/>
        <v>0</v>
      </c>
      <c r="M41" s="270">
        <f t="shared" si="9"/>
        <v>0</v>
      </c>
      <c r="N41" s="270">
        <f t="shared" si="9"/>
        <v>0</v>
      </c>
      <c r="O41" s="270">
        <f t="shared" si="9"/>
        <v>0</v>
      </c>
      <c r="P41" s="270">
        <f t="shared" si="9"/>
        <v>24</v>
      </c>
      <c r="Q41" s="270">
        <f t="shared" si="9"/>
        <v>6</v>
      </c>
      <c r="R41" s="270">
        <f t="shared" si="9"/>
        <v>18</v>
      </c>
      <c r="S41" s="270">
        <f t="shared" si="9"/>
        <v>0</v>
      </c>
      <c r="T41" s="270">
        <f t="shared" si="9"/>
        <v>0</v>
      </c>
      <c r="U41" s="270">
        <f t="shared" si="9"/>
        <v>138</v>
      </c>
      <c r="V41" s="270">
        <f t="shared" si="9"/>
        <v>34</v>
      </c>
      <c r="W41" s="270">
        <f t="shared" si="9"/>
        <v>0</v>
      </c>
      <c r="X41" s="270">
        <f t="shared" si="9"/>
        <v>0</v>
      </c>
      <c r="Y41" s="270">
        <f t="shared" si="9"/>
        <v>0</v>
      </c>
      <c r="Z41" s="161">
        <f t="shared" ref="Z41:AC41" si="10">Z42+Z43</f>
        <v>0</v>
      </c>
      <c r="AA41" s="161">
        <f t="shared" si="10"/>
        <v>0</v>
      </c>
      <c r="AB41" s="221">
        <f t="shared" si="10"/>
        <v>34</v>
      </c>
      <c r="AC41" s="145">
        <f t="shared" si="10"/>
        <v>0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  <c r="IW41" s="83"/>
      <c r="IX41" s="83"/>
      <c r="IY41" s="83"/>
      <c r="IZ41" s="83"/>
      <c r="JA41" s="83"/>
      <c r="JB41" s="83"/>
      <c r="JC41" s="83"/>
      <c r="JD41" s="83"/>
      <c r="JE41" s="83"/>
      <c r="JF41" s="83"/>
      <c r="JG41" s="83"/>
      <c r="JH41" s="83"/>
      <c r="JI41" s="83"/>
      <c r="JJ41" s="83"/>
      <c r="JK41" s="83"/>
      <c r="JL41" s="83"/>
      <c r="JM41" s="83"/>
      <c r="JN41" s="83"/>
      <c r="JO41" s="83"/>
      <c r="JP41" s="83"/>
      <c r="JQ41" s="83"/>
      <c r="JR41" s="83"/>
      <c r="JS41" s="83"/>
      <c r="JT41" s="83"/>
      <c r="JU41" s="83"/>
      <c r="JV41" s="83"/>
      <c r="JW41" s="83"/>
      <c r="JX41" s="83"/>
      <c r="JY41" s="83"/>
      <c r="JZ41" s="83"/>
      <c r="KA41" s="83"/>
      <c r="KB41" s="83"/>
      <c r="KC41" s="83"/>
      <c r="KD41" s="83"/>
      <c r="KE41" s="83"/>
      <c r="KF41" s="83"/>
      <c r="KG41" s="83"/>
      <c r="KH41" s="83"/>
      <c r="KI41" s="83"/>
      <c r="KJ41" s="83"/>
      <c r="KK41" s="83"/>
      <c r="KL41" s="83"/>
      <c r="KM41" s="83"/>
      <c r="KN41" s="83"/>
      <c r="KO41" s="83"/>
      <c r="KP41" s="83"/>
      <c r="KQ41" s="83"/>
      <c r="KR41" s="83"/>
      <c r="KS41" s="83"/>
      <c r="KT41" s="83"/>
      <c r="KU41" s="83"/>
      <c r="KV41" s="83"/>
      <c r="KW41" s="83"/>
      <c r="KX41" s="83"/>
      <c r="KY41" s="83"/>
      <c r="KZ41" s="83"/>
      <c r="LA41" s="83"/>
      <c r="LB41" s="83"/>
      <c r="LC41" s="83"/>
      <c r="LD41" s="83"/>
      <c r="LE41" s="83"/>
      <c r="LF41" s="83"/>
      <c r="LG41" s="83"/>
      <c r="LH41" s="83"/>
      <c r="LI41" s="83"/>
      <c r="LJ41" s="83"/>
      <c r="LK41" s="83"/>
      <c r="LL41" s="83"/>
      <c r="LM41" s="83"/>
      <c r="LN41" s="83"/>
      <c r="LO41" s="83"/>
      <c r="LP41" s="83"/>
      <c r="LQ41" s="83"/>
      <c r="LR41" s="83"/>
      <c r="LS41" s="83"/>
      <c r="LT41" s="83"/>
      <c r="LU41" s="83"/>
      <c r="LV41" s="83"/>
      <c r="LW41" s="83"/>
      <c r="LX41" s="83"/>
      <c r="LY41" s="83"/>
      <c r="LZ41" s="83"/>
      <c r="MA41" s="83"/>
      <c r="MB41" s="83"/>
      <c r="MC41" s="83"/>
      <c r="MD41" s="83"/>
      <c r="ME41" s="83"/>
      <c r="MF41" s="83"/>
      <c r="MG41" s="83"/>
      <c r="MH41" s="83"/>
      <c r="MI41" s="83"/>
      <c r="MJ41" s="83"/>
      <c r="MK41" s="83"/>
      <c r="ML41" s="83"/>
      <c r="MM41" s="83"/>
      <c r="MN41" s="83"/>
      <c r="MO41" s="83"/>
      <c r="MP41" s="83"/>
      <c r="MQ41" s="83"/>
      <c r="MR41" s="83"/>
      <c r="MS41" s="83"/>
      <c r="MT41" s="83"/>
      <c r="MU41" s="83"/>
      <c r="MV41" s="83"/>
      <c r="MW41" s="83"/>
      <c r="MX41" s="83"/>
      <c r="MY41" s="83"/>
      <c r="MZ41" s="83"/>
      <c r="NA41" s="83"/>
      <c r="NB41" s="83"/>
      <c r="NC41" s="83"/>
      <c r="ND41" s="83"/>
      <c r="NE41" s="83"/>
      <c r="NF41" s="83"/>
      <c r="NG41" s="83"/>
      <c r="NH41" s="83"/>
      <c r="NI41" s="83"/>
      <c r="NJ41" s="83"/>
      <c r="NK41" s="83"/>
      <c r="NL41" s="83"/>
      <c r="NM41" s="83"/>
      <c r="NN41" s="83"/>
      <c r="NO41" s="83"/>
      <c r="NP41" s="83"/>
      <c r="NQ41" s="83"/>
      <c r="NR41" s="83"/>
      <c r="NS41" s="83"/>
      <c r="NT41" s="83"/>
      <c r="NU41" s="83"/>
      <c r="NV41" s="83"/>
      <c r="NW41" s="83"/>
      <c r="NX41" s="83"/>
      <c r="NY41" s="83"/>
      <c r="NZ41" s="83"/>
      <c r="OA41" s="83"/>
      <c r="OB41" s="83"/>
      <c r="OC41" s="83"/>
      <c r="OD41" s="83"/>
      <c r="OE41" s="83"/>
      <c r="OF41" s="83"/>
      <c r="OG41" s="83"/>
      <c r="OH41" s="83"/>
      <c r="OI41" s="83"/>
      <c r="OJ41" s="83"/>
      <c r="OK41" s="83"/>
      <c r="OL41" s="83"/>
      <c r="OM41" s="83"/>
      <c r="ON41" s="83"/>
      <c r="OO41" s="83"/>
      <c r="OP41" s="83"/>
      <c r="OQ41" s="83"/>
      <c r="OR41" s="83"/>
      <c r="OS41" s="83"/>
      <c r="OT41" s="83"/>
      <c r="OU41" s="83"/>
      <c r="OV41" s="83"/>
      <c r="OW41" s="83"/>
      <c r="OX41" s="83"/>
      <c r="OY41" s="83"/>
      <c r="OZ41" s="83"/>
      <c r="PA41" s="83"/>
      <c r="PB41" s="83"/>
      <c r="PC41" s="83"/>
      <c r="PD41" s="83"/>
      <c r="PE41" s="83"/>
      <c r="PF41" s="83"/>
      <c r="PG41" s="83"/>
      <c r="PH41" s="83"/>
      <c r="PI41" s="83"/>
      <c r="PJ41" s="83"/>
      <c r="PK41" s="83"/>
      <c r="PL41" s="83"/>
      <c r="PM41" s="83"/>
      <c r="PN41" s="83"/>
      <c r="PO41" s="83"/>
      <c r="PP41" s="83"/>
      <c r="PQ41" s="83"/>
      <c r="PR41" s="83"/>
      <c r="PS41" s="83"/>
      <c r="PT41" s="83"/>
      <c r="PU41" s="83"/>
      <c r="PV41" s="83"/>
      <c r="PW41" s="83"/>
      <c r="PX41" s="83"/>
      <c r="PY41" s="83"/>
      <c r="PZ41" s="83"/>
      <c r="QA41" s="83"/>
      <c r="QB41" s="83"/>
      <c r="QC41" s="83"/>
      <c r="QD41" s="83"/>
      <c r="QE41" s="83"/>
      <c r="QF41" s="83"/>
      <c r="QG41" s="83"/>
      <c r="QH41" s="83"/>
      <c r="QI41" s="83"/>
      <c r="QJ41" s="83"/>
      <c r="QK41" s="83"/>
      <c r="QL41" s="83"/>
      <c r="QM41" s="83"/>
      <c r="QN41" s="83"/>
      <c r="QO41" s="83"/>
      <c r="QP41" s="83"/>
      <c r="QQ41" s="83"/>
      <c r="QR41" s="83"/>
      <c r="QS41" s="83"/>
      <c r="QT41" s="83"/>
      <c r="QU41" s="83"/>
      <c r="QV41" s="83"/>
      <c r="QW41" s="83"/>
      <c r="QX41" s="83"/>
      <c r="QY41" s="83"/>
      <c r="QZ41" s="83"/>
      <c r="RA41" s="83"/>
      <c r="RB41" s="83"/>
      <c r="RC41" s="83"/>
      <c r="RD41" s="83"/>
      <c r="RE41" s="83"/>
      <c r="RF41" s="83"/>
      <c r="RG41" s="83"/>
      <c r="RH41" s="83"/>
      <c r="RI41" s="83"/>
      <c r="RJ41" s="83"/>
      <c r="RK41" s="83"/>
      <c r="RL41" s="83"/>
      <c r="RM41" s="83"/>
      <c r="RN41" s="83"/>
      <c r="RO41" s="83"/>
      <c r="RP41" s="83"/>
      <c r="RQ41" s="83"/>
      <c r="RR41" s="83"/>
      <c r="RS41" s="83"/>
      <c r="RT41" s="83"/>
      <c r="RU41" s="83"/>
      <c r="RV41" s="83"/>
      <c r="RW41" s="83"/>
      <c r="RX41" s="83"/>
      <c r="RY41" s="83"/>
      <c r="RZ41" s="83"/>
      <c r="SA41" s="83"/>
      <c r="SB41" s="83"/>
      <c r="SC41" s="83"/>
      <c r="SD41" s="83"/>
      <c r="SE41" s="83"/>
      <c r="SF41" s="83"/>
      <c r="SG41" s="83"/>
      <c r="SH41" s="83"/>
      <c r="SI41" s="83"/>
      <c r="SJ41" s="83"/>
      <c r="SK41" s="83"/>
      <c r="SL41" s="83"/>
      <c r="SM41" s="83"/>
      <c r="SN41" s="83"/>
      <c r="SO41" s="83"/>
      <c r="SP41" s="83"/>
      <c r="SQ41" s="83"/>
      <c r="SR41" s="83"/>
      <c r="SS41" s="83"/>
      <c r="ST41" s="83"/>
      <c r="SU41" s="83"/>
      <c r="SV41" s="83"/>
      <c r="SW41" s="83"/>
      <c r="SX41" s="83"/>
      <c r="SY41" s="83"/>
      <c r="SZ41" s="83"/>
      <c r="TA41" s="83"/>
      <c r="TB41" s="83"/>
      <c r="TC41" s="83"/>
      <c r="TD41" s="83"/>
      <c r="TE41" s="83"/>
      <c r="TF41" s="83"/>
      <c r="TG41" s="83"/>
      <c r="TH41" s="83"/>
      <c r="TI41" s="83"/>
      <c r="TJ41" s="83"/>
      <c r="TK41" s="83"/>
      <c r="TL41" s="83"/>
      <c r="TM41" s="83"/>
      <c r="TN41" s="83"/>
      <c r="TO41" s="83"/>
      <c r="TP41" s="83"/>
      <c r="TQ41" s="83"/>
      <c r="TR41" s="83"/>
      <c r="TS41" s="83"/>
      <c r="TT41" s="83"/>
      <c r="TU41" s="83"/>
      <c r="TV41" s="83"/>
      <c r="TW41" s="83"/>
      <c r="TX41" s="83"/>
      <c r="TY41" s="83"/>
      <c r="TZ41" s="83"/>
      <c r="UA41" s="83"/>
      <c r="UB41" s="83"/>
      <c r="UC41" s="83"/>
      <c r="UD41" s="83"/>
      <c r="UE41" s="83"/>
      <c r="UF41" s="83"/>
      <c r="UG41" s="83"/>
      <c r="UH41" s="83"/>
      <c r="UI41" s="83"/>
      <c r="UJ41" s="83"/>
      <c r="UK41" s="83"/>
      <c r="UL41" s="83"/>
      <c r="UM41" s="83"/>
      <c r="UN41" s="83"/>
      <c r="UO41" s="83"/>
      <c r="UP41" s="83"/>
      <c r="UQ41" s="83"/>
      <c r="UR41" s="83"/>
      <c r="US41" s="83"/>
      <c r="UT41" s="83"/>
      <c r="UU41" s="83"/>
      <c r="UV41" s="83"/>
      <c r="UW41" s="83"/>
      <c r="UX41" s="83"/>
      <c r="UY41" s="83"/>
      <c r="UZ41" s="83"/>
      <c r="VA41" s="83"/>
      <c r="VB41" s="83"/>
      <c r="VC41" s="83"/>
      <c r="VD41" s="83"/>
      <c r="VE41" s="83"/>
      <c r="VF41" s="83"/>
      <c r="VG41" s="83"/>
      <c r="VH41" s="83"/>
      <c r="VI41" s="83"/>
      <c r="VJ41" s="83"/>
      <c r="VK41" s="83"/>
      <c r="VL41" s="83"/>
      <c r="VM41" s="83"/>
      <c r="VN41" s="83"/>
      <c r="VO41" s="83"/>
      <c r="VP41" s="83"/>
      <c r="VQ41" s="83"/>
      <c r="VR41" s="83"/>
      <c r="VS41" s="83"/>
      <c r="VT41" s="83"/>
      <c r="VU41" s="83"/>
      <c r="VV41" s="83"/>
      <c r="VW41" s="83"/>
      <c r="VX41" s="83"/>
      <c r="VY41" s="83"/>
      <c r="VZ41" s="83"/>
      <c r="WA41" s="83"/>
      <c r="WB41" s="83"/>
      <c r="WC41" s="83"/>
      <c r="WD41" s="83"/>
      <c r="WE41" s="83"/>
      <c r="WF41" s="83"/>
      <c r="WG41" s="83"/>
      <c r="WH41" s="83"/>
      <c r="WI41" s="83"/>
      <c r="WJ41" s="83"/>
      <c r="WK41" s="83"/>
      <c r="WL41" s="83"/>
      <c r="WM41" s="83"/>
      <c r="WN41" s="83"/>
      <c r="WO41" s="83"/>
      <c r="WP41" s="83"/>
      <c r="WQ41" s="83"/>
      <c r="WR41" s="83"/>
      <c r="WS41" s="83"/>
      <c r="WT41" s="83"/>
      <c r="WU41" s="83"/>
      <c r="WV41" s="83"/>
      <c r="WW41" s="83"/>
      <c r="WX41" s="83"/>
      <c r="WY41" s="83"/>
      <c r="WZ41" s="83"/>
      <c r="XA41" s="83"/>
      <c r="XB41" s="83"/>
      <c r="XC41" s="83"/>
      <c r="XD41" s="83"/>
      <c r="XE41" s="83"/>
      <c r="XF41" s="83"/>
      <c r="XG41" s="83"/>
      <c r="XH41" s="83"/>
      <c r="XI41" s="83"/>
      <c r="XJ41" s="83"/>
      <c r="XK41" s="83"/>
      <c r="XL41" s="83"/>
      <c r="XM41" s="83"/>
      <c r="XN41" s="83"/>
      <c r="XO41" s="83"/>
      <c r="XP41" s="83"/>
      <c r="XQ41" s="83"/>
      <c r="XR41" s="83"/>
      <c r="XS41" s="83"/>
      <c r="XT41" s="83"/>
      <c r="XU41" s="83"/>
      <c r="XV41" s="83"/>
      <c r="XW41" s="83"/>
      <c r="XX41" s="83"/>
      <c r="XY41" s="83"/>
      <c r="XZ41" s="83"/>
      <c r="YA41" s="83"/>
      <c r="YB41" s="83"/>
      <c r="YC41" s="83"/>
      <c r="YD41" s="83"/>
      <c r="YE41" s="83"/>
      <c r="YF41" s="83"/>
      <c r="YG41" s="83"/>
      <c r="YH41" s="83"/>
      <c r="YI41" s="83"/>
      <c r="YJ41" s="83"/>
      <c r="YK41" s="83"/>
      <c r="YL41" s="83"/>
      <c r="YM41" s="83"/>
      <c r="YN41" s="83"/>
      <c r="YO41" s="83"/>
      <c r="YP41" s="83"/>
      <c r="YQ41" s="83"/>
      <c r="YR41" s="83"/>
      <c r="YS41" s="83"/>
      <c r="YT41" s="83"/>
      <c r="YU41" s="83"/>
      <c r="YV41" s="83"/>
      <c r="YW41" s="83"/>
      <c r="YX41" s="83"/>
      <c r="YY41" s="83"/>
      <c r="YZ41" s="83"/>
      <c r="ZA41" s="83"/>
      <c r="ZB41" s="83"/>
      <c r="ZC41" s="83"/>
      <c r="ZD41" s="83"/>
      <c r="ZE41" s="83"/>
      <c r="ZF41" s="83"/>
      <c r="ZG41" s="83"/>
      <c r="ZH41" s="83"/>
      <c r="ZI41" s="83"/>
      <c r="ZJ41" s="83"/>
      <c r="ZK41" s="83"/>
      <c r="ZL41" s="83"/>
      <c r="ZM41" s="83"/>
      <c r="ZN41" s="83"/>
      <c r="ZO41" s="83"/>
      <c r="ZP41" s="83"/>
      <c r="ZQ41" s="83"/>
      <c r="ZR41" s="83"/>
      <c r="ZS41" s="83"/>
      <c r="ZT41" s="83"/>
      <c r="ZU41" s="83"/>
      <c r="ZV41" s="83"/>
      <c r="ZW41" s="83"/>
      <c r="ZX41" s="83"/>
      <c r="ZY41" s="83"/>
      <c r="ZZ41" s="83"/>
      <c r="AAA41" s="83"/>
      <c r="AAB41" s="83"/>
      <c r="AAC41" s="83"/>
      <c r="AAD41" s="83"/>
      <c r="AAE41" s="83"/>
      <c r="AAF41" s="83"/>
      <c r="AAG41" s="83"/>
      <c r="AAH41" s="83"/>
      <c r="AAI41" s="83"/>
      <c r="AAJ41" s="83"/>
      <c r="AAK41" s="83"/>
      <c r="AAL41" s="83"/>
      <c r="AAM41" s="83"/>
      <c r="AAN41" s="83"/>
      <c r="AAO41" s="83"/>
      <c r="AAP41" s="83"/>
      <c r="AAQ41" s="83"/>
      <c r="AAR41" s="83"/>
      <c r="AAS41" s="83"/>
      <c r="AAT41" s="83"/>
      <c r="AAU41" s="83"/>
      <c r="AAV41" s="83"/>
      <c r="AAW41" s="83"/>
      <c r="AAX41" s="83"/>
      <c r="AAY41" s="83"/>
      <c r="AAZ41" s="83"/>
      <c r="ABA41" s="83"/>
      <c r="ABB41" s="83"/>
      <c r="ABC41" s="83"/>
      <c r="ABD41" s="83"/>
      <c r="ABE41" s="83"/>
      <c r="ABF41" s="83"/>
      <c r="ABG41" s="83"/>
      <c r="ABH41" s="83"/>
      <c r="ABI41" s="83"/>
      <c r="ABJ41" s="83"/>
      <c r="ABK41" s="83"/>
      <c r="ABL41" s="83"/>
      <c r="ABM41" s="83"/>
      <c r="ABN41" s="83"/>
      <c r="ABO41" s="83"/>
      <c r="ABP41" s="83"/>
      <c r="ABQ41" s="83"/>
      <c r="ABR41" s="83"/>
      <c r="ABS41" s="83"/>
      <c r="ABT41" s="83"/>
      <c r="ABU41" s="83"/>
      <c r="ABV41" s="83"/>
      <c r="ABW41" s="83"/>
      <c r="ABX41" s="83"/>
      <c r="ABY41" s="83"/>
      <c r="ABZ41" s="83"/>
      <c r="ACA41" s="83"/>
      <c r="ACB41" s="83"/>
      <c r="ACC41" s="83"/>
      <c r="ACD41" s="83"/>
      <c r="ACE41" s="83"/>
      <c r="ACF41" s="83"/>
      <c r="ACG41" s="83"/>
      <c r="ACH41" s="83"/>
      <c r="ACI41" s="83"/>
      <c r="ACJ41" s="83"/>
      <c r="ACK41" s="83"/>
      <c r="ACL41" s="83"/>
      <c r="ACM41" s="83"/>
      <c r="ACN41" s="83"/>
      <c r="ACO41" s="83"/>
      <c r="ACP41" s="83"/>
      <c r="ACQ41" s="83"/>
      <c r="ACR41" s="83"/>
      <c r="ACS41" s="83"/>
      <c r="ACT41" s="83"/>
      <c r="ACU41" s="83"/>
      <c r="ACV41" s="83"/>
      <c r="ACW41" s="83"/>
      <c r="ACX41" s="83"/>
      <c r="ACY41" s="83"/>
      <c r="ACZ41" s="83"/>
      <c r="ADA41" s="83"/>
      <c r="ADB41" s="83"/>
      <c r="ADC41" s="83"/>
      <c r="ADD41" s="83"/>
      <c r="ADE41" s="83"/>
      <c r="ADF41" s="83"/>
      <c r="ADG41" s="83"/>
      <c r="ADH41" s="83"/>
      <c r="ADI41" s="83"/>
      <c r="ADJ41" s="83"/>
      <c r="ADK41" s="83"/>
      <c r="ADL41" s="83"/>
      <c r="ADM41" s="83"/>
      <c r="ADN41" s="83"/>
      <c r="ADO41" s="83"/>
      <c r="ADP41" s="83"/>
      <c r="ADQ41" s="83"/>
      <c r="ADR41" s="83"/>
      <c r="ADS41" s="83"/>
      <c r="ADT41" s="83"/>
      <c r="ADU41" s="83"/>
      <c r="ADV41" s="83"/>
      <c r="ADW41" s="83"/>
      <c r="ADX41" s="83"/>
      <c r="ADY41" s="83"/>
      <c r="ADZ41" s="83"/>
      <c r="AEA41" s="83"/>
      <c r="AEB41" s="83"/>
      <c r="AEC41" s="83"/>
      <c r="AED41" s="83"/>
      <c r="AEE41" s="83"/>
      <c r="AEF41" s="83"/>
      <c r="AEG41" s="83"/>
      <c r="AEH41" s="83"/>
      <c r="AEI41" s="83"/>
      <c r="AEJ41" s="83"/>
      <c r="AEK41" s="83"/>
      <c r="AEL41" s="83"/>
      <c r="AEM41" s="83"/>
      <c r="AEN41" s="83"/>
      <c r="AEO41" s="83"/>
      <c r="AEP41" s="83"/>
      <c r="AEQ41" s="83"/>
      <c r="AER41" s="83"/>
      <c r="AES41" s="83"/>
      <c r="AET41" s="83"/>
      <c r="AEU41" s="83"/>
      <c r="AEV41" s="83"/>
      <c r="AEW41" s="83"/>
      <c r="AEX41" s="83"/>
      <c r="AEY41" s="83"/>
      <c r="AEZ41" s="83"/>
      <c r="AFA41" s="83"/>
      <c r="AFB41" s="83"/>
      <c r="AFC41" s="83"/>
      <c r="AFD41" s="83"/>
      <c r="AFE41" s="83"/>
      <c r="AFF41" s="83"/>
      <c r="AFG41" s="83"/>
      <c r="AFH41" s="83"/>
      <c r="AFI41" s="83"/>
      <c r="AFJ41" s="83"/>
      <c r="AFK41" s="83"/>
      <c r="AFL41" s="83"/>
      <c r="AFM41" s="83"/>
      <c r="AFN41" s="83"/>
      <c r="AFO41" s="83"/>
      <c r="AFP41" s="83"/>
      <c r="AFQ41" s="83"/>
      <c r="AFR41" s="83"/>
      <c r="AFS41" s="83"/>
      <c r="AFT41" s="83"/>
      <c r="AFU41" s="83"/>
      <c r="AFV41" s="83"/>
      <c r="AFW41" s="83"/>
      <c r="AFX41" s="83"/>
      <c r="AFY41" s="83"/>
      <c r="AFZ41" s="83"/>
      <c r="AGA41" s="83"/>
      <c r="AGB41" s="83"/>
      <c r="AGC41" s="83"/>
      <c r="AGD41" s="83"/>
      <c r="AGE41" s="83"/>
      <c r="AGF41" s="83"/>
      <c r="AGG41" s="83"/>
      <c r="AGH41" s="83"/>
      <c r="AGI41" s="83"/>
      <c r="AGJ41" s="83"/>
      <c r="AGK41" s="83"/>
      <c r="AGL41" s="83"/>
      <c r="AGM41" s="83"/>
      <c r="AGN41" s="83"/>
      <c r="AGO41" s="83"/>
      <c r="AGP41" s="83"/>
      <c r="AGQ41" s="83"/>
      <c r="AGR41" s="83"/>
      <c r="AGS41" s="83"/>
      <c r="AGT41" s="83"/>
      <c r="AGU41" s="83"/>
      <c r="AGV41" s="83"/>
      <c r="AGW41" s="83"/>
      <c r="AGX41" s="83"/>
      <c r="AGY41" s="83"/>
      <c r="AGZ41" s="83"/>
      <c r="AHA41" s="83"/>
      <c r="AHB41" s="83"/>
      <c r="AHC41" s="83"/>
      <c r="AHD41" s="83"/>
      <c r="AHE41" s="83"/>
      <c r="AHF41" s="83"/>
      <c r="AHG41" s="83"/>
      <c r="AHH41" s="83"/>
      <c r="AHI41" s="83"/>
      <c r="AHJ41" s="83"/>
      <c r="AHK41" s="83"/>
      <c r="AHL41" s="83"/>
      <c r="AHM41" s="83"/>
      <c r="AHN41" s="83"/>
      <c r="AHO41" s="83"/>
      <c r="AHP41" s="83"/>
      <c r="AHQ41" s="83"/>
      <c r="AHR41" s="83"/>
      <c r="AHS41" s="83"/>
      <c r="AHT41" s="83"/>
      <c r="AHU41" s="83"/>
      <c r="AHV41" s="83"/>
      <c r="AHW41" s="83"/>
      <c r="AHX41" s="83"/>
      <c r="AHY41" s="83"/>
      <c r="AHZ41" s="83"/>
      <c r="AIA41" s="83"/>
      <c r="AIB41" s="83"/>
      <c r="AIC41" s="83"/>
      <c r="AID41" s="83"/>
      <c r="AIE41" s="83"/>
      <c r="AIF41" s="83"/>
      <c r="AIG41" s="83"/>
      <c r="AIH41" s="83"/>
      <c r="AII41" s="83"/>
      <c r="AIJ41" s="83"/>
      <c r="AIK41" s="83"/>
      <c r="AIL41" s="83"/>
      <c r="AIM41" s="83"/>
      <c r="AIN41" s="83"/>
      <c r="AIO41" s="83"/>
      <c r="AIP41" s="83"/>
      <c r="AIQ41" s="83"/>
      <c r="AIR41" s="83"/>
      <c r="AIS41" s="83"/>
      <c r="AIT41" s="83"/>
      <c r="AIU41" s="83"/>
      <c r="AIV41" s="83"/>
      <c r="AIW41" s="83"/>
      <c r="AIX41" s="83"/>
      <c r="AIY41" s="83"/>
      <c r="AIZ41" s="83"/>
      <c r="AJA41" s="83"/>
      <c r="AJB41" s="83"/>
      <c r="AJC41" s="83"/>
      <c r="AJD41" s="83"/>
      <c r="AJE41" s="83"/>
      <c r="AJF41" s="83"/>
      <c r="AJG41" s="83"/>
      <c r="AJH41" s="83"/>
      <c r="AJI41" s="83"/>
      <c r="AJJ41" s="83"/>
      <c r="AJK41" s="83"/>
      <c r="AJL41" s="83"/>
      <c r="AJM41" s="83"/>
      <c r="AJN41" s="83"/>
      <c r="AJO41" s="83"/>
      <c r="AJP41" s="83"/>
      <c r="AJQ41" s="83"/>
      <c r="AJR41" s="83"/>
      <c r="AJS41" s="83"/>
      <c r="AJT41" s="83"/>
      <c r="AJU41" s="83"/>
      <c r="AJV41" s="83"/>
      <c r="AJW41" s="83"/>
      <c r="AJX41" s="83"/>
      <c r="AJY41" s="83"/>
      <c r="AJZ41" s="83"/>
      <c r="AKA41" s="83"/>
      <c r="AKB41" s="83"/>
      <c r="AKC41" s="83"/>
      <c r="AKD41" s="83"/>
      <c r="AKE41" s="83"/>
      <c r="AKF41" s="83"/>
      <c r="AKG41" s="83"/>
      <c r="AKH41" s="83"/>
      <c r="AKI41" s="83"/>
      <c r="AKJ41" s="83"/>
      <c r="AKK41" s="83"/>
      <c r="AKL41" s="83"/>
      <c r="AKM41" s="83"/>
      <c r="AKN41" s="83"/>
      <c r="AKO41" s="83"/>
      <c r="AKP41" s="83"/>
      <c r="AKQ41" s="83"/>
      <c r="AKR41" s="83"/>
      <c r="AKS41" s="83"/>
      <c r="AKT41" s="83"/>
      <c r="AKU41" s="83"/>
      <c r="AKV41" s="83"/>
      <c r="AKW41" s="83"/>
      <c r="AKX41" s="83"/>
      <c r="AKY41" s="83"/>
      <c r="AKZ41" s="83"/>
      <c r="ALA41" s="83"/>
      <c r="ALB41" s="83"/>
      <c r="ALC41" s="83"/>
      <c r="ALD41" s="83"/>
      <c r="ALE41" s="83"/>
      <c r="ALF41" s="83"/>
      <c r="ALG41" s="83"/>
      <c r="ALH41" s="83"/>
      <c r="ALI41" s="83"/>
      <c r="ALJ41" s="83"/>
      <c r="ALK41" s="83"/>
      <c r="ALL41" s="83"/>
      <c r="ALM41" s="83"/>
      <c r="ALN41" s="83"/>
      <c r="ALO41" s="83"/>
      <c r="ALP41" s="83"/>
      <c r="ALQ41" s="83"/>
      <c r="ALR41" s="83"/>
      <c r="ALS41" s="83"/>
      <c r="ALT41" s="83"/>
      <c r="ALU41" s="83"/>
      <c r="ALV41" s="83"/>
      <c r="ALW41" s="83"/>
      <c r="ALX41" s="83"/>
      <c r="ALY41" s="83"/>
      <c r="ALZ41" s="83"/>
      <c r="AMA41" s="83"/>
      <c r="AMB41" s="83"/>
      <c r="AMC41" s="83"/>
      <c r="AMD41" s="83"/>
      <c r="AME41" s="83"/>
      <c r="AMF41" s="83"/>
      <c r="AMG41" s="83"/>
      <c r="AMH41" s="83"/>
      <c r="AMI41" s="83"/>
      <c r="AMJ41" s="83"/>
      <c r="AMK41" s="83"/>
      <c r="AML41" s="83"/>
      <c r="AMM41" s="83"/>
      <c r="AMN41" s="83"/>
      <c r="AMO41" s="83"/>
    </row>
    <row r="42" spans="1:1029" s="140" customFormat="1" ht="16.5" customHeight="1">
      <c r="A42" s="258" t="s">
        <v>241</v>
      </c>
      <c r="B42" s="267" t="s">
        <v>91</v>
      </c>
      <c r="C42" s="271"/>
      <c r="D42" s="271">
        <v>2</v>
      </c>
      <c r="E42" s="271">
        <v>3</v>
      </c>
      <c r="F42" s="253">
        <v>100</v>
      </c>
      <c r="G42" s="253">
        <v>52</v>
      </c>
      <c r="H42" s="271"/>
      <c r="I42" s="253">
        <f>F42-H42</f>
        <v>100</v>
      </c>
      <c r="J42" s="253">
        <f>I42-K42</f>
        <v>48</v>
      </c>
      <c r="K42" s="253">
        <v>52</v>
      </c>
      <c r="L42" s="253"/>
      <c r="M42" s="253"/>
      <c r="N42" s="253"/>
      <c r="O42" s="253"/>
      <c r="P42" s="253">
        <v>24</v>
      </c>
      <c r="Q42" s="253">
        <v>6</v>
      </c>
      <c r="R42" s="253">
        <v>18</v>
      </c>
      <c r="S42" s="253"/>
      <c r="T42" s="253"/>
      <c r="U42" s="253">
        <v>66</v>
      </c>
      <c r="V42" s="255">
        <v>34</v>
      </c>
      <c r="W42" s="255"/>
      <c r="X42" s="253"/>
      <c r="Y42" s="253"/>
      <c r="Z42" s="138"/>
      <c r="AA42" s="138"/>
      <c r="AB42" s="21">
        <f t="shared" si="3"/>
        <v>34</v>
      </c>
      <c r="AC42" s="21">
        <f t="shared" si="4"/>
        <v>0</v>
      </c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</row>
    <row r="43" spans="1:1029" s="140" customFormat="1" ht="20.25">
      <c r="A43" s="258" t="s">
        <v>242</v>
      </c>
      <c r="B43" s="267" t="s">
        <v>95</v>
      </c>
      <c r="C43" s="271"/>
      <c r="D43" s="271">
        <v>2</v>
      </c>
      <c r="E43" s="271"/>
      <c r="F43" s="253">
        <f t="shared" si="8"/>
        <v>72</v>
      </c>
      <c r="G43" s="253">
        <v>14</v>
      </c>
      <c r="H43" s="271"/>
      <c r="I43" s="253">
        <f>F43-H43</f>
        <v>72</v>
      </c>
      <c r="J43" s="253">
        <f>I43-K43</f>
        <v>58</v>
      </c>
      <c r="K43" s="253">
        <v>14</v>
      </c>
      <c r="L43" s="253"/>
      <c r="M43" s="253"/>
      <c r="N43" s="253"/>
      <c r="O43" s="253"/>
      <c r="P43" s="253"/>
      <c r="Q43" s="253"/>
      <c r="R43" s="253"/>
      <c r="S43" s="253"/>
      <c r="T43" s="253"/>
      <c r="U43" s="253">
        <v>72</v>
      </c>
      <c r="V43" s="255"/>
      <c r="W43" s="255"/>
      <c r="X43" s="253"/>
      <c r="Y43" s="253"/>
      <c r="Z43" s="138"/>
      <c r="AA43" s="138"/>
      <c r="AB43" s="21">
        <f t="shared" si="3"/>
        <v>0</v>
      </c>
      <c r="AC43" s="21">
        <f t="shared" si="4"/>
        <v>0</v>
      </c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4"/>
      <c r="ALN43" s="34"/>
      <c r="ALO43" s="34"/>
      <c r="ALP43" s="34"/>
      <c r="ALQ43" s="34"/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  <c r="AMJ43" s="34"/>
      <c r="AMK43" s="34"/>
      <c r="AML43" s="34"/>
      <c r="AMM43" s="34"/>
      <c r="AMN43" s="34"/>
      <c r="AMO43" s="34"/>
    </row>
    <row r="44" spans="1:1029" s="146" customFormat="1" ht="20.25">
      <c r="A44" s="272" t="s">
        <v>196</v>
      </c>
      <c r="B44" s="269" t="s">
        <v>235</v>
      </c>
      <c r="C44" s="268"/>
      <c r="D44" s="268"/>
      <c r="E44" s="268"/>
      <c r="F44" s="270">
        <f>F45+F46</f>
        <v>72</v>
      </c>
      <c r="G44" s="270">
        <f t="shared" ref="G44:Y44" si="11">G45+G46</f>
        <v>20</v>
      </c>
      <c r="H44" s="270">
        <f t="shared" si="11"/>
        <v>0</v>
      </c>
      <c r="I44" s="270">
        <f t="shared" si="11"/>
        <v>72</v>
      </c>
      <c r="J44" s="270">
        <f t="shared" si="11"/>
        <v>52</v>
      </c>
      <c r="K44" s="270">
        <f t="shared" si="11"/>
        <v>20</v>
      </c>
      <c r="L44" s="270">
        <f t="shared" si="11"/>
        <v>0</v>
      </c>
      <c r="M44" s="270">
        <f t="shared" si="11"/>
        <v>0</v>
      </c>
      <c r="N44" s="270">
        <f t="shared" si="11"/>
        <v>0</v>
      </c>
      <c r="O44" s="270">
        <f t="shared" si="11"/>
        <v>0</v>
      </c>
      <c r="P44" s="270">
        <f t="shared" si="11"/>
        <v>0</v>
      </c>
      <c r="Q44" s="270">
        <f t="shared" si="11"/>
        <v>0</v>
      </c>
      <c r="R44" s="270">
        <f t="shared" si="11"/>
        <v>0</v>
      </c>
      <c r="S44" s="270">
        <f t="shared" si="11"/>
        <v>0</v>
      </c>
      <c r="T44" s="270">
        <f t="shared" si="11"/>
        <v>0</v>
      </c>
      <c r="U44" s="270">
        <f t="shared" si="11"/>
        <v>0</v>
      </c>
      <c r="V44" s="270">
        <f t="shared" si="11"/>
        <v>36</v>
      </c>
      <c r="W44" s="270">
        <f t="shared" si="11"/>
        <v>0</v>
      </c>
      <c r="X44" s="270">
        <f t="shared" si="11"/>
        <v>0</v>
      </c>
      <c r="Y44" s="270">
        <f t="shared" si="11"/>
        <v>36</v>
      </c>
      <c r="Z44" s="161">
        <f>SUM(Z45:Z46)</f>
        <v>0</v>
      </c>
      <c r="AA44" s="161">
        <f>SUM(AA45:AA46)</f>
        <v>0</v>
      </c>
      <c r="AB44" s="20">
        <f t="shared" si="3"/>
        <v>36</v>
      </c>
      <c r="AC44" s="20">
        <f t="shared" si="4"/>
        <v>36</v>
      </c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  <c r="AAA44" s="83"/>
      <c r="AAB44" s="83"/>
      <c r="AAC44" s="83"/>
      <c r="AAD44" s="83"/>
      <c r="AAE44" s="83"/>
      <c r="AAF44" s="83"/>
      <c r="AAG44" s="83"/>
      <c r="AAH44" s="83"/>
      <c r="AAI44" s="83"/>
      <c r="AAJ44" s="83"/>
      <c r="AAK44" s="83"/>
      <c r="AAL44" s="83"/>
      <c r="AAM44" s="83"/>
      <c r="AAN44" s="83"/>
      <c r="AAO44" s="83"/>
      <c r="AAP44" s="83"/>
      <c r="AAQ44" s="83"/>
      <c r="AAR44" s="83"/>
      <c r="AAS44" s="83"/>
      <c r="AAT44" s="83"/>
      <c r="AAU44" s="83"/>
      <c r="AAV44" s="83"/>
      <c r="AAW44" s="83"/>
      <c r="AAX44" s="83"/>
      <c r="AAY44" s="83"/>
      <c r="AAZ44" s="83"/>
      <c r="ABA44" s="83"/>
      <c r="ABB44" s="83"/>
      <c r="ABC44" s="83"/>
      <c r="ABD44" s="83"/>
      <c r="ABE44" s="83"/>
      <c r="ABF44" s="83"/>
      <c r="ABG44" s="83"/>
      <c r="ABH44" s="83"/>
      <c r="ABI44" s="83"/>
      <c r="ABJ44" s="83"/>
      <c r="ABK44" s="83"/>
      <c r="ABL44" s="83"/>
      <c r="ABM44" s="83"/>
      <c r="ABN44" s="83"/>
      <c r="ABO44" s="83"/>
      <c r="ABP44" s="83"/>
      <c r="ABQ44" s="83"/>
      <c r="ABR44" s="83"/>
      <c r="ABS44" s="83"/>
      <c r="ABT44" s="83"/>
      <c r="ABU44" s="83"/>
      <c r="ABV44" s="83"/>
      <c r="ABW44" s="83"/>
      <c r="ABX44" s="83"/>
      <c r="ABY44" s="83"/>
      <c r="ABZ44" s="83"/>
      <c r="ACA44" s="83"/>
      <c r="ACB44" s="83"/>
      <c r="ACC44" s="83"/>
      <c r="ACD44" s="83"/>
      <c r="ACE44" s="83"/>
      <c r="ACF44" s="83"/>
      <c r="ACG44" s="83"/>
      <c r="ACH44" s="83"/>
      <c r="ACI44" s="83"/>
      <c r="ACJ44" s="83"/>
      <c r="ACK44" s="83"/>
      <c r="ACL44" s="83"/>
      <c r="ACM44" s="83"/>
      <c r="ACN44" s="83"/>
      <c r="ACO44" s="83"/>
      <c r="ACP44" s="83"/>
      <c r="ACQ44" s="83"/>
      <c r="ACR44" s="83"/>
      <c r="ACS44" s="83"/>
      <c r="ACT44" s="83"/>
      <c r="ACU44" s="83"/>
      <c r="ACV44" s="83"/>
      <c r="ACW44" s="83"/>
      <c r="ACX44" s="83"/>
      <c r="ACY44" s="83"/>
      <c r="ACZ44" s="83"/>
      <c r="ADA44" s="83"/>
      <c r="ADB44" s="83"/>
      <c r="ADC44" s="83"/>
      <c r="ADD44" s="83"/>
      <c r="ADE44" s="83"/>
      <c r="ADF44" s="83"/>
      <c r="ADG44" s="83"/>
      <c r="ADH44" s="83"/>
      <c r="ADI44" s="83"/>
      <c r="ADJ44" s="83"/>
      <c r="ADK44" s="83"/>
      <c r="ADL44" s="83"/>
      <c r="ADM44" s="83"/>
      <c r="ADN44" s="83"/>
      <c r="ADO44" s="83"/>
      <c r="ADP44" s="83"/>
      <c r="ADQ44" s="83"/>
      <c r="ADR44" s="83"/>
      <c r="ADS44" s="83"/>
      <c r="ADT44" s="83"/>
      <c r="ADU44" s="83"/>
      <c r="ADV44" s="83"/>
      <c r="ADW44" s="83"/>
      <c r="ADX44" s="83"/>
      <c r="ADY44" s="83"/>
      <c r="ADZ44" s="83"/>
      <c r="AEA44" s="83"/>
      <c r="AEB44" s="83"/>
      <c r="AEC44" s="83"/>
      <c r="AED44" s="83"/>
      <c r="AEE44" s="83"/>
      <c r="AEF44" s="83"/>
      <c r="AEG44" s="83"/>
      <c r="AEH44" s="83"/>
      <c r="AEI44" s="83"/>
      <c r="AEJ44" s="83"/>
      <c r="AEK44" s="83"/>
      <c r="AEL44" s="83"/>
      <c r="AEM44" s="83"/>
      <c r="AEN44" s="83"/>
      <c r="AEO44" s="83"/>
      <c r="AEP44" s="83"/>
      <c r="AEQ44" s="83"/>
      <c r="AER44" s="83"/>
      <c r="AES44" s="83"/>
      <c r="AET44" s="83"/>
      <c r="AEU44" s="83"/>
      <c r="AEV44" s="83"/>
      <c r="AEW44" s="83"/>
      <c r="AEX44" s="83"/>
      <c r="AEY44" s="83"/>
      <c r="AEZ44" s="83"/>
      <c r="AFA44" s="83"/>
      <c r="AFB44" s="83"/>
      <c r="AFC44" s="83"/>
      <c r="AFD44" s="83"/>
      <c r="AFE44" s="83"/>
      <c r="AFF44" s="83"/>
      <c r="AFG44" s="83"/>
      <c r="AFH44" s="83"/>
      <c r="AFI44" s="83"/>
      <c r="AFJ44" s="83"/>
      <c r="AFK44" s="83"/>
      <c r="AFL44" s="83"/>
      <c r="AFM44" s="83"/>
      <c r="AFN44" s="83"/>
      <c r="AFO44" s="83"/>
      <c r="AFP44" s="83"/>
      <c r="AFQ44" s="83"/>
      <c r="AFR44" s="83"/>
      <c r="AFS44" s="83"/>
      <c r="AFT44" s="83"/>
      <c r="AFU44" s="83"/>
      <c r="AFV44" s="83"/>
      <c r="AFW44" s="83"/>
      <c r="AFX44" s="83"/>
      <c r="AFY44" s="83"/>
      <c r="AFZ44" s="83"/>
      <c r="AGA44" s="83"/>
      <c r="AGB44" s="83"/>
      <c r="AGC44" s="83"/>
      <c r="AGD44" s="83"/>
      <c r="AGE44" s="83"/>
      <c r="AGF44" s="83"/>
      <c r="AGG44" s="83"/>
      <c r="AGH44" s="83"/>
      <c r="AGI44" s="83"/>
      <c r="AGJ44" s="83"/>
      <c r="AGK44" s="83"/>
      <c r="AGL44" s="83"/>
      <c r="AGM44" s="83"/>
      <c r="AGN44" s="83"/>
      <c r="AGO44" s="83"/>
      <c r="AGP44" s="83"/>
      <c r="AGQ44" s="83"/>
      <c r="AGR44" s="83"/>
      <c r="AGS44" s="83"/>
      <c r="AGT44" s="83"/>
      <c r="AGU44" s="83"/>
      <c r="AGV44" s="83"/>
      <c r="AGW44" s="83"/>
      <c r="AGX44" s="83"/>
      <c r="AGY44" s="83"/>
      <c r="AGZ44" s="83"/>
      <c r="AHA44" s="83"/>
      <c r="AHB44" s="83"/>
      <c r="AHC44" s="83"/>
      <c r="AHD44" s="83"/>
      <c r="AHE44" s="83"/>
      <c r="AHF44" s="83"/>
      <c r="AHG44" s="83"/>
      <c r="AHH44" s="83"/>
      <c r="AHI44" s="83"/>
      <c r="AHJ44" s="83"/>
      <c r="AHK44" s="83"/>
      <c r="AHL44" s="83"/>
      <c r="AHM44" s="83"/>
      <c r="AHN44" s="83"/>
      <c r="AHO44" s="83"/>
      <c r="AHP44" s="83"/>
      <c r="AHQ44" s="83"/>
      <c r="AHR44" s="83"/>
      <c r="AHS44" s="83"/>
      <c r="AHT44" s="83"/>
      <c r="AHU44" s="83"/>
      <c r="AHV44" s="83"/>
      <c r="AHW44" s="83"/>
      <c r="AHX44" s="83"/>
      <c r="AHY44" s="83"/>
      <c r="AHZ44" s="83"/>
      <c r="AIA44" s="83"/>
      <c r="AIB44" s="83"/>
      <c r="AIC44" s="83"/>
      <c r="AID44" s="83"/>
      <c r="AIE44" s="83"/>
      <c r="AIF44" s="83"/>
      <c r="AIG44" s="83"/>
      <c r="AIH44" s="83"/>
      <c r="AII44" s="83"/>
      <c r="AIJ44" s="83"/>
      <c r="AIK44" s="83"/>
      <c r="AIL44" s="83"/>
      <c r="AIM44" s="83"/>
      <c r="AIN44" s="83"/>
      <c r="AIO44" s="83"/>
      <c r="AIP44" s="83"/>
      <c r="AIQ44" s="83"/>
      <c r="AIR44" s="83"/>
      <c r="AIS44" s="83"/>
      <c r="AIT44" s="83"/>
      <c r="AIU44" s="83"/>
      <c r="AIV44" s="83"/>
      <c r="AIW44" s="83"/>
      <c r="AIX44" s="83"/>
      <c r="AIY44" s="83"/>
      <c r="AIZ44" s="83"/>
      <c r="AJA44" s="83"/>
      <c r="AJB44" s="83"/>
      <c r="AJC44" s="83"/>
      <c r="AJD44" s="83"/>
      <c r="AJE44" s="83"/>
      <c r="AJF44" s="83"/>
      <c r="AJG44" s="83"/>
      <c r="AJH44" s="83"/>
      <c r="AJI44" s="83"/>
      <c r="AJJ44" s="83"/>
      <c r="AJK44" s="83"/>
      <c r="AJL44" s="83"/>
      <c r="AJM44" s="83"/>
      <c r="AJN44" s="83"/>
      <c r="AJO44" s="83"/>
      <c r="AJP44" s="83"/>
      <c r="AJQ44" s="83"/>
      <c r="AJR44" s="83"/>
      <c r="AJS44" s="83"/>
      <c r="AJT44" s="83"/>
      <c r="AJU44" s="83"/>
      <c r="AJV44" s="83"/>
      <c r="AJW44" s="83"/>
      <c r="AJX44" s="83"/>
      <c r="AJY44" s="83"/>
      <c r="AJZ44" s="83"/>
      <c r="AKA44" s="83"/>
      <c r="AKB44" s="83"/>
      <c r="AKC44" s="83"/>
      <c r="AKD44" s="83"/>
      <c r="AKE44" s="83"/>
      <c r="AKF44" s="83"/>
      <c r="AKG44" s="83"/>
      <c r="AKH44" s="83"/>
      <c r="AKI44" s="83"/>
      <c r="AKJ44" s="83"/>
      <c r="AKK44" s="83"/>
      <c r="AKL44" s="83"/>
      <c r="AKM44" s="83"/>
      <c r="AKN44" s="83"/>
      <c r="AKO44" s="83"/>
      <c r="AKP44" s="83"/>
      <c r="AKQ44" s="83"/>
      <c r="AKR44" s="83"/>
      <c r="AKS44" s="83"/>
      <c r="AKT44" s="83"/>
      <c r="AKU44" s="83"/>
      <c r="AKV44" s="83"/>
      <c r="AKW44" s="83"/>
      <c r="AKX44" s="83"/>
      <c r="AKY44" s="83"/>
      <c r="AKZ44" s="83"/>
      <c r="ALA44" s="83"/>
      <c r="ALB44" s="83"/>
      <c r="ALC44" s="83"/>
      <c r="ALD44" s="83"/>
      <c r="ALE44" s="83"/>
      <c r="ALF44" s="83"/>
      <c r="ALG44" s="83"/>
      <c r="ALH44" s="83"/>
      <c r="ALI44" s="83"/>
      <c r="ALJ44" s="83"/>
      <c r="ALK44" s="83"/>
      <c r="ALL44" s="83"/>
      <c r="ALM44" s="83"/>
      <c r="ALN44" s="83"/>
      <c r="ALO44" s="83"/>
      <c r="ALP44" s="83"/>
      <c r="ALQ44" s="83"/>
      <c r="ALR44" s="83"/>
      <c r="ALS44" s="83"/>
      <c r="ALT44" s="83"/>
      <c r="ALU44" s="83"/>
      <c r="ALV44" s="83"/>
      <c r="ALW44" s="83"/>
      <c r="ALX44" s="83"/>
      <c r="ALY44" s="83"/>
      <c r="ALZ44" s="83"/>
      <c r="AMA44" s="83"/>
      <c r="AMB44" s="83"/>
      <c r="AMC44" s="83"/>
      <c r="AMD44" s="83"/>
      <c r="AME44" s="83"/>
      <c r="AMF44" s="83"/>
      <c r="AMG44" s="83"/>
      <c r="AMH44" s="83"/>
      <c r="AMI44" s="83"/>
      <c r="AMJ44" s="83"/>
      <c r="AMK44" s="83"/>
      <c r="AML44" s="83"/>
      <c r="AMM44" s="83"/>
      <c r="AMN44" s="83"/>
      <c r="AMO44" s="83"/>
    </row>
    <row r="45" spans="1:1029" s="140" customFormat="1" ht="15" customHeight="1">
      <c r="A45" s="258" t="s">
        <v>94</v>
      </c>
      <c r="B45" s="267" t="s">
        <v>99</v>
      </c>
      <c r="C45" s="271"/>
      <c r="D45" s="271"/>
      <c r="E45" s="271">
        <v>6</v>
      </c>
      <c r="F45" s="253">
        <f t="shared" si="8"/>
        <v>36</v>
      </c>
      <c r="G45" s="253">
        <v>14</v>
      </c>
      <c r="H45" s="271"/>
      <c r="I45" s="253">
        <f>F45-H45</f>
        <v>36</v>
      </c>
      <c r="J45" s="253">
        <f>I45-K45</f>
        <v>22</v>
      </c>
      <c r="K45" s="253">
        <v>14</v>
      </c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5"/>
      <c r="W45" s="255"/>
      <c r="X45" s="253"/>
      <c r="Y45" s="253">
        <v>36</v>
      </c>
      <c r="Z45" s="138"/>
      <c r="AA45" s="138"/>
      <c r="AB45" s="21">
        <f t="shared" si="3"/>
        <v>0</v>
      </c>
      <c r="AC45" s="21">
        <f t="shared" si="4"/>
        <v>36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  <c r="TM45" s="34"/>
      <c r="TN45" s="34"/>
      <c r="TO45" s="34"/>
      <c r="TP45" s="34"/>
      <c r="TQ45" s="34"/>
      <c r="TR45" s="34"/>
      <c r="TS45" s="34"/>
      <c r="TT45" s="34"/>
      <c r="TU45" s="34"/>
      <c r="TV45" s="34"/>
      <c r="TW45" s="34"/>
      <c r="TX45" s="34"/>
      <c r="TY45" s="34"/>
      <c r="TZ45" s="34"/>
      <c r="UA45" s="34"/>
      <c r="UB45" s="34"/>
      <c r="UC45" s="34"/>
      <c r="UD45" s="34"/>
      <c r="UE45" s="34"/>
      <c r="UF45" s="34"/>
      <c r="UG45" s="34"/>
      <c r="UH45" s="34"/>
      <c r="UI45" s="34"/>
      <c r="UJ45" s="34"/>
      <c r="UK45" s="34"/>
      <c r="UL45" s="34"/>
      <c r="UM45" s="34"/>
      <c r="UN45" s="34"/>
      <c r="UO45" s="34"/>
      <c r="UP45" s="34"/>
      <c r="UQ45" s="34"/>
      <c r="UR45" s="34"/>
      <c r="US45" s="34"/>
      <c r="UT45" s="34"/>
      <c r="UU45" s="34"/>
      <c r="UV45" s="34"/>
      <c r="UW45" s="34"/>
      <c r="UX45" s="34"/>
      <c r="UY45" s="34"/>
      <c r="UZ45" s="34"/>
      <c r="VA45" s="34"/>
      <c r="VB45" s="34"/>
      <c r="VC45" s="34"/>
      <c r="VD45" s="34"/>
      <c r="VE45" s="34"/>
      <c r="VF45" s="34"/>
      <c r="VG45" s="34"/>
      <c r="VH45" s="34"/>
      <c r="VI45" s="34"/>
      <c r="VJ45" s="34"/>
      <c r="VK45" s="34"/>
      <c r="VL45" s="34"/>
      <c r="VM45" s="34"/>
      <c r="VN45" s="34"/>
      <c r="VO45" s="34"/>
      <c r="VP45" s="34"/>
      <c r="VQ45" s="34"/>
      <c r="VR45" s="34"/>
      <c r="VS45" s="34"/>
      <c r="VT45" s="34"/>
      <c r="VU45" s="34"/>
      <c r="VV45" s="34"/>
      <c r="VW45" s="34"/>
      <c r="VX45" s="34"/>
      <c r="VY45" s="34"/>
      <c r="VZ45" s="34"/>
      <c r="WA45" s="34"/>
      <c r="WB45" s="34"/>
      <c r="WC45" s="34"/>
      <c r="WD45" s="34"/>
      <c r="WE45" s="34"/>
      <c r="WF45" s="34"/>
      <c r="WG45" s="34"/>
      <c r="WH45" s="34"/>
      <c r="WI45" s="34"/>
      <c r="WJ45" s="34"/>
      <c r="WK45" s="34"/>
      <c r="WL45" s="34"/>
      <c r="WM45" s="34"/>
      <c r="WN45" s="34"/>
      <c r="WO45" s="34"/>
      <c r="WP45" s="34"/>
      <c r="WQ45" s="34"/>
      <c r="WR45" s="34"/>
      <c r="WS45" s="34"/>
      <c r="WT45" s="34"/>
      <c r="WU45" s="34"/>
      <c r="WV45" s="34"/>
      <c r="WW45" s="34"/>
      <c r="WX45" s="34"/>
      <c r="WY45" s="34"/>
      <c r="WZ45" s="34"/>
      <c r="XA45" s="34"/>
      <c r="XB45" s="34"/>
      <c r="XC45" s="34"/>
      <c r="XD45" s="34"/>
      <c r="XE45" s="34"/>
      <c r="XF45" s="34"/>
      <c r="XG45" s="34"/>
      <c r="XH45" s="34"/>
      <c r="XI45" s="34"/>
      <c r="XJ45" s="34"/>
      <c r="XK45" s="34"/>
      <c r="XL45" s="34"/>
      <c r="XM45" s="34"/>
      <c r="XN45" s="34"/>
      <c r="XO45" s="34"/>
      <c r="XP45" s="34"/>
      <c r="XQ45" s="34"/>
      <c r="XR45" s="34"/>
      <c r="XS45" s="34"/>
      <c r="XT45" s="34"/>
      <c r="XU45" s="34"/>
      <c r="XV45" s="34"/>
      <c r="XW45" s="34"/>
      <c r="XX45" s="34"/>
      <c r="XY45" s="34"/>
      <c r="XZ45" s="34"/>
      <c r="YA45" s="34"/>
      <c r="YB45" s="34"/>
      <c r="YC45" s="34"/>
      <c r="YD45" s="34"/>
      <c r="YE45" s="34"/>
      <c r="YF45" s="34"/>
      <c r="YG45" s="34"/>
      <c r="YH45" s="34"/>
      <c r="YI45" s="34"/>
      <c r="YJ45" s="34"/>
      <c r="YK45" s="34"/>
      <c r="YL45" s="34"/>
      <c r="YM45" s="34"/>
      <c r="YN45" s="34"/>
      <c r="YO45" s="34"/>
      <c r="YP45" s="34"/>
      <c r="YQ45" s="34"/>
      <c r="YR45" s="34"/>
      <c r="YS45" s="34"/>
      <c r="YT45" s="34"/>
      <c r="YU45" s="34"/>
      <c r="YV45" s="34"/>
      <c r="YW45" s="34"/>
      <c r="YX45" s="34"/>
      <c r="YY45" s="34"/>
      <c r="YZ45" s="34"/>
      <c r="ZA45" s="34"/>
      <c r="ZB45" s="34"/>
      <c r="ZC45" s="34"/>
      <c r="ZD45" s="34"/>
      <c r="ZE45" s="34"/>
      <c r="ZF45" s="34"/>
      <c r="ZG45" s="34"/>
      <c r="ZH45" s="34"/>
      <c r="ZI45" s="34"/>
      <c r="ZJ45" s="34"/>
      <c r="ZK45" s="34"/>
      <c r="ZL45" s="34"/>
      <c r="ZM45" s="34"/>
      <c r="ZN45" s="34"/>
      <c r="ZO45" s="34"/>
      <c r="ZP45" s="34"/>
      <c r="ZQ45" s="34"/>
      <c r="ZR45" s="34"/>
      <c r="ZS45" s="34"/>
      <c r="ZT45" s="34"/>
      <c r="ZU45" s="34"/>
      <c r="ZV45" s="34"/>
      <c r="ZW45" s="34"/>
      <c r="ZX45" s="34"/>
      <c r="ZY45" s="34"/>
      <c r="ZZ45" s="34"/>
      <c r="AAA45" s="34"/>
      <c r="AAB45" s="34"/>
      <c r="AAC45" s="34"/>
      <c r="AAD45" s="34"/>
      <c r="AAE45" s="34"/>
      <c r="AAF45" s="34"/>
      <c r="AAG45" s="34"/>
      <c r="AAH45" s="34"/>
      <c r="AAI45" s="34"/>
      <c r="AAJ45" s="34"/>
      <c r="AAK45" s="34"/>
      <c r="AAL45" s="34"/>
      <c r="AAM45" s="34"/>
      <c r="AAN45" s="34"/>
      <c r="AAO45" s="34"/>
      <c r="AAP45" s="34"/>
      <c r="AAQ45" s="34"/>
      <c r="AAR45" s="34"/>
      <c r="AAS45" s="34"/>
      <c r="AAT45" s="34"/>
      <c r="AAU45" s="34"/>
      <c r="AAV45" s="34"/>
      <c r="AAW45" s="34"/>
      <c r="AAX45" s="34"/>
      <c r="AAY45" s="34"/>
      <c r="AAZ45" s="34"/>
      <c r="ABA45" s="34"/>
      <c r="ABB45" s="34"/>
      <c r="ABC45" s="34"/>
      <c r="ABD45" s="34"/>
      <c r="ABE45" s="34"/>
      <c r="ABF45" s="34"/>
      <c r="ABG45" s="34"/>
      <c r="ABH45" s="34"/>
      <c r="ABI45" s="34"/>
      <c r="ABJ45" s="34"/>
      <c r="ABK45" s="34"/>
      <c r="ABL45" s="34"/>
      <c r="ABM45" s="34"/>
      <c r="ABN45" s="34"/>
      <c r="ABO45" s="34"/>
      <c r="ABP45" s="34"/>
      <c r="ABQ45" s="34"/>
      <c r="ABR45" s="34"/>
      <c r="ABS45" s="34"/>
      <c r="ABT45" s="34"/>
      <c r="ABU45" s="34"/>
      <c r="ABV45" s="34"/>
      <c r="ABW45" s="34"/>
      <c r="ABX45" s="34"/>
      <c r="ABY45" s="34"/>
      <c r="ABZ45" s="34"/>
      <c r="ACA45" s="34"/>
      <c r="ACB45" s="34"/>
      <c r="ACC45" s="34"/>
      <c r="ACD45" s="34"/>
      <c r="ACE45" s="34"/>
      <c r="ACF45" s="34"/>
      <c r="ACG45" s="34"/>
      <c r="ACH45" s="34"/>
      <c r="ACI45" s="34"/>
      <c r="ACJ45" s="34"/>
      <c r="ACK45" s="34"/>
      <c r="ACL45" s="34"/>
      <c r="ACM45" s="34"/>
      <c r="ACN45" s="34"/>
      <c r="ACO45" s="34"/>
      <c r="ACP45" s="34"/>
      <c r="ACQ45" s="34"/>
      <c r="ACR45" s="34"/>
      <c r="ACS45" s="34"/>
      <c r="ACT45" s="34"/>
      <c r="ACU45" s="34"/>
      <c r="ACV45" s="34"/>
      <c r="ACW45" s="34"/>
      <c r="ACX45" s="34"/>
      <c r="ACY45" s="34"/>
      <c r="ACZ45" s="34"/>
      <c r="ADA45" s="34"/>
      <c r="ADB45" s="34"/>
      <c r="ADC45" s="34"/>
      <c r="ADD45" s="34"/>
      <c r="ADE45" s="34"/>
      <c r="ADF45" s="34"/>
      <c r="ADG45" s="34"/>
      <c r="ADH45" s="34"/>
      <c r="ADI45" s="34"/>
      <c r="ADJ45" s="34"/>
      <c r="ADK45" s="34"/>
      <c r="ADL45" s="34"/>
      <c r="ADM45" s="34"/>
      <c r="ADN45" s="34"/>
      <c r="ADO45" s="34"/>
      <c r="ADP45" s="34"/>
      <c r="ADQ45" s="34"/>
      <c r="ADR45" s="34"/>
      <c r="ADS45" s="34"/>
      <c r="ADT45" s="34"/>
      <c r="ADU45" s="34"/>
      <c r="ADV45" s="34"/>
      <c r="ADW45" s="34"/>
      <c r="ADX45" s="34"/>
      <c r="ADY45" s="34"/>
      <c r="ADZ45" s="34"/>
      <c r="AEA45" s="34"/>
      <c r="AEB45" s="34"/>
      <c r="AEC45" s="34"/>
      <c r="AED45" s="34"/>
      <c r="AEE45" s="34"/>
      <c r="AEF45" s="34"/>
      <c r="AEG45" s="34"/>
      <c r="AEH45" s="34"/>
      <c r="AEI45" s="34"/>
      <c r="AEJ45" s="34"/>
      <c r="AEK45" s="34"/>
      <c r="AEL45" s="34"/>
      <c r="AEM45" s="34"/>
      <c r="AEN45" s="34"/>
      <c r="AEO45" s="34"/>
      <c r="AEP45" s="34"/>
      <c r="AEQ45" s="34"/>
      <c r="AER45" s="34"/>
      <c r="AES45" s="34"/>
      <c r="AET45" s="34"/>
      <c r="AEU45" s="34"/>
      <c r="AEV45" s="34"/>
      <c r="AEW45" s="34"/>
      <c r="AEX45" s="34"/>
      <c r="AEY45" s="34"/>
      <c r="AEZ45" s="34"/>
      <c r="AFA45" s="34"/>
      <c r="AFB45" s="34"/>
      <c r="AFC45" s="34"/>
      <c r="AFD45" s="34"/>
      <c r="AFE45" s="34"/>
      <c r="AFF45" s="34"/>
      <c r="AFG45" s="34"/>
      <c r="AFH45" s="34"/>
      <c r="AFI45" s="34"/>
      <c r="AFJ45" s="34"/>
      <c r="AFK45" s="34"/>
      <c r="AFL45" s="34"/>
      <c r="AFM45" s="34"/>
      <c r="AFN45" s="34"/>
      <c r="AFO45" s="34"/>
      <c r="AFP45" s="34"/>
      <c r="AFQ45" s="34"/>
      <c r="AFR45" s="34"/>
      <c r="AFS45" s="34"/>
      <c r="AFT45" s="34"/>
      <c r="AFU45" s="34"/>
      <c r="AFV45" s="34"/>
      <c r="AFW45" s="34"/>
      <c r="AFX45" s="34"/>
      <c r="AFY45" s="34"/>
      <c r="AFZ45" s="34"/>
      <c r="AGA45" s="34"/>
      <c r="AGB45" s="34"/>
      <c r="AGC45" s="34"/>
      <c r="AGD45" s="34"/>
      <c r="AGE45" s="34"/>
      <c r="AGF45" s="34"/>
      <c r="AGG45" s="34"/>
      <c r="AGH45" s="34"/>
      <c r="AGI45" s="34"/>
      <c r="AGJ45" s="34"/>
      <c r="AGK45" s="34"/>
      <c r="AGL45" s="34"/>
      <c r="AGM45" s="34"/>
      <c r="AGN45" s="34"/>
      <c r="AGO45" s="34"/>
      <c r="AGP45" s="34"/>
      <c r="AGQ45" s="34"/>
      <c r="AGR45" s="34"/>
      <c r="AGS45" s="34"/>
      <c r="AGT45" s="34"/>
      <c r="AGU45" s="34"/>
      <c r="AGV45" s="34"/>
      <c r="AGW45" s="34"/>
      <c r="AGX45" s="34"/>
      <c r="AGY45" s="34"/>
      <c r="AGZ45" s="34"/>
      <c r="AHA45" s="34"/>
      <c r="AHB45" s="34"/>
      <c r="AHC45" s="34"/>
      <c r="AHD45" s="34"/>
      <c r="AHE45" s="34"/>
      <c r="AHF45" s="34"/>
      <c r="AHG45" s="34"/>
      <c r="AHH45" s="34"/>
      <c r="AHI45" s="34"/>
      <c r="AHJ45" s="34"/>
      <c r="AHK45" s="34"/>
      <c r="AHL45" s="34"/>
      <c r="AHM45" s="34"/>
      <c r="AHN45" s="34"/>
      <c r="AHO45" s="34"/>
      <c r="AHP45" s="34"/>
      <c r="AHQ45" s="34"/>
      <c r="AHR45" s="34"/>
      <c r="AHS45" s="34"/>
      <c r="AHT45" s="34"/>
      <c r="AHU45" s="34"/>
      <c r="AHV45" s="34"/>
      <c r="AHW45" s="34"/>
      <c r="AHX45" s="34"/>
      <c r="AHY45" s="34"/>
      <c r="AHZ45" s="34"/>
      <c r="AIA45" s="34"/>
      <c r="AIB45" s="34"/>
      <c r="AIC45" s="34"/>
      <c r="AID45" s="34"/>
      <c r="AIE45" s="34"/>
      <c r="AIF45" s="34"/>
      <c r="AIG45" s="34"/>
      <c r="AIH45" s="34"/>
      <c r="AII45" s="34"/>
      <c r="AIJ45" s="34"/>
      <c r="AIK45" s="34"/>
      <c r="AIL45" s="34"/>
      <c r="AIM45" s="34"/>
      <c r="AIN45" s="34"/>
      <c r="AIO45" s="34"/>
      <c r="AIP45" s="34"/>
      <c r="AIQ45" s="34"/>
      <c r="AIR45" s="34"/>
      <c r="AIS45" s="34"/>
      <c r="AIT45" s="34"/>
      <c r="AIU45" s="34"/>
      <c r="AIV45" s="34"/>
      <c r="AIW45" s="34"/>
      <c r="AIX45" s="34"/>
      <c r="AIY45" s="34"/>
      <c r="AIZ45" s="34"/>
      <c r="AJA45" s="34"/>
      <c r="AJB45" s="34"/>
      <c r="AJC45" s="34"/>
      <c r="AJD45" s="34"/>
      <c r="AJE45" s="34"/>
      <c r="AJF45" s="34"/>
      <c r="AJG45" s="34"/>
      <c r="AJH45" s="34"/>
      <c r="AJI45" s="34"/>
      <c r="AJJ45" s="34"/>
      <c r="AJK45" s="34"/>
      <c r="AJL45" s="34"/>
      <c r="AJM45" s="34"/>
      <c r="AJN45" s="34"/>
      <c r="AJO45" s="34"/>
      <c r="AJP45" s="34"/>
      <c r="AJQ45" s="34"/>
      <c r="AJR45" s="34"/>
      <c r="AJS45" s="34"/>
      <c r="AJT45" s="34"/>
      <c r="AJU45" s="34"/>
      <c r="AJV45" s="34"/>
      <c r="AJW45" s="34"/>
      <c r="AJX45" s="34"/>
      <c r="AJY45" s="34"/>
      <c r="AJZ45" s="34"/>
      <c r="AKA45" s="34"/>
      <c r="AKB45" s="34"/>
      <c r="AKC45" s="34"/>
      <c r="AKD45" s="34"/>
      <c r="AKE45" s="34"/>
      <c r="AKF45" s="34"/>
      <c r="AKG45" s="34"/>
      <c r="AKH45" s="34"/>
      <c r="AKI45" s="34"/>
      <c r="AKJ45" s="34"/>
      <c r="AKK45" s="34"/>
      <c r="AKL45" s="34"/>
      <c r="AKM45" s="34"/>
      <c r="AKN45" s="34"/>
      <c r="AKO45" s="34"/>
      <c r="AKP45" s="34"/>
      <c r="AKQ45" s="34"/>
      <c r="AKR45" s="34"/>
      <c r="AKS45" s="34"/>
      <c r="AKT45" s="34"/>
      <c r="AKU45" s="34"/>
      <c r="AKV45" s="34"/>
      <c r="AKW45" s="34"/>
      <c r="AKX45" s="34"/>
      <c r="AKY45" s="34"/>
      <c r="AKZ45" s="34"/>
      <c r="ALA45" s="34"/>
      <c r="ALB45" s="34"/>
      <c r="ALC45" s="34"/>
      <c r="ALD45" s="34"/>
      <c r="ALE45" s="34"/>
      <c r="ALF45" s="34"/>
      <c r="ALG45" s="34"/>
      <c r="ALH45" s="34"/>
      <c r="ALI45" s="34"/>
      <c r="ALJ45" s="34"/>
      <c r="ALK45" s="34"/>
      <c r="ALL45" s="34"/>
      <c r="ALM45" s="34"/>
      <c r="ALN45" s="34"/>
      <c r="ALO45" s="34"/>
      <c r="ALP45" s="34"/>
      <c r="ALQ45" s="34"/>
      <c r="ALR45" s="34"/>
      <c r="ALS45" s="34"/>
      <c r="ALT45" s="34"/>
      <c r="ALU45" s="34"/>
      <c r="ALV45" s="34"/>
      <c r="ALW45" s="34"/>
      <c r="ALX45" s="34"/>
      <c r="ALY45" s="34"/>
      <c r="ALZ45" s="34"/>
      <c r="AMA45" s="34"/>
      <c r="AMB45" s="34"/>
      <c r="AMC45" s="34"/>
      <c r="AMD45" s="34"/>
      <c r="AME45" s="34"/>
      <c r="AMF45" s="34"/>
      <c r="AMG45" s="34"/>
      <c r="AMH45" s="34"/>
      <c r="AMI45" s="34"/>
      <c r="AMJ45" s="34"/>
      <c r="AMK45" s="34"/>
      <c r="AML45" s="34"/>
      <c r="AMM45" s="34"/>
      <c r="AMN45" s="34"/>
      <c r="AMO45" s="34"/>
    </row>
    <row r="46" spans="1:1029" s="140" customFormat="1" ht="17.25" customHeight="1">
      <c r="A46" s="258" t="s">
        <v>96</v>
      </c>
      <c r="B46" s="274" t="s">
        <v>234</v>
      </c>
      <c r="C46" s="271"/>
      <c r="D46" s="271"/>
      <c r="E46" s="271">
        <v>3</v>
      </c>
      <c r="F46" s="253">
        <f t="shared" si="8"/>
        <v>36</v>
      </c>
      <c r="G46" s="253">
        <v>6</v>
      </c>
      <c r="H46" s="271"/>
      <c r="I46" s="253">
        <f>F46-H46</f>
        <v>36</v>
      </c>
      <c r="J46" s="253">
        <f>I46-K46</f>
        <v>30</v>
      </c>
      <c r="K46" s="253">
        <v>6</v>
      </c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5">
        <v>36</v>
      </c>
      <c r="W46" s="255"/>
      <c r="X46" s="253"/>
      <c r="Y46" s="253"/>
      <c r="Z46" s="138"/>
      <c r="AA46" s="138"/>
      <c r="AB46" s="21">
        <f t="shared" si="3"/>
        <v>36</v>
      </c>
      <c r="AC46" s="21">
        <f t="shared" si="4"/>
        <v>0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  <c r="QD46" s="34"/>
      <c r="QE46" s="34"/>
      <c r="QF46" s="34"/>
      <c r="QG46" s="34"/>
      <c r="QH46" s="34"/>
      <c r="QI46" s="34"/>
      <c r="QJ46" s="34"/>
      <c r="QK46" s="34"/>
      <c r="QL46" s="34"/>
      <c r="QM46" s="34"/>
      <c r="QN46" s="34"/>
      <c r="QO46" s="34"/>
      <c r="QP46" s="34"/>
      <c r="QQ46" s="34"/>
      <c r="QR46" s="34"/>
      <c r="QS46" s="34"/>
      <c r="QT46" s="34"/>
      <c r="QU46" s="34"/>
      <c r="QV46" s="34"/>
      <c r="QW46" s="34"/>
      <c r="QX46" s="34"/>
      <c r="QY46" s="34"/>
      <c r="QZ46" s="34"/>
      <c r="RA46" s="34"/>
      <c r="RB46" s="34"/>
      <c r="RC46" s="34"/>
      <c r="RD46" s="34"/>
      <c r="RE46" s="34"/>
      <c r="RF46" s="34"/>
      <c r="RG46" s="34"/>
      <c r="RH46" s="34"/>
      <c r="RI46" s="34"/>
      <c r="RJ46" s="34"/>
      <c r="RK46" s="34"/>
      <c r="RL46" s="34"/>
      <c r="RM46" s="34"/>
      <c r="RN46" s="34"/>
      <c r="RO46" s="34"/>
      <c r="RP46" s="34"/>
      <c r="RQ46" s="34"/>
      <c r="RR46" s="34"/>
      <c r="RS46" s="34"/>
      <c r="RT46" s="34"/>
      <c r="RU46" s="34"/>
      <c r="RV46" s="34"/>
      <c r="RW46" s="34"/>
      <c r="RX46" s="34"/>
      <c r="RY46" s="34"/>
      <c r="RZ46" s="34"/>
      <c r="SA46" s="34"/>
      <c r="SB46" s="34"/>
      <c r="SC46" s="34"/>
      <c r="SD46" s="34"/>
      <c r="SE46" s="34"/>
      <c r="SF46" s="34"/>
      <c r="SG46" s="34"/>
      <c r="SH46" s="34"/>
      <c r="SI46" s="34"/>
      <c r="SJ46" s="34"/>
      <c r="SK46" s="34"/>
      <c r="SL46" s="34"/>
      <c r="SM46" s="34"/>
      <c r="SN46" s="34"/>
      <c r="SO46" s="34"/>
      <c r="SP46" s="34"/>
      <c r="SQ46" s="34"/>
      <c r="SR46" s="34"/>
      <c r="SS46" s="34"/>
      <c r="ST46" s="34"/>
      <c r="SU46" s="34"/>
      <c r="SV46" s="34"/>
      <c r="SW46" s="34"/>
      <c r="SX46" s="34"/>
      <c r="SY46" s="34"/>
      <c r="SZ46" s="34"/>
      <c r="TA46" s="34"/>
      <c r="TB46" s="34"/>
      <c r="TC46" s="34"/>
      <c r="TD46" s="34"/>
      <c r="TE46" s="34"/>
      <c r="TF46" s="34"/>
      <c r="TG46" s="34"/>
      <c r="TH46" s="34"/>
      <c r="TI46" s="34"/>
      <c r="TJ46" s="34"/>
      <c r="TK46" s="34"/>
      <c r="TL46" s="34"/>
      <c r="TM46" s="34"/>
      <c r="TN46" s="34"/>
      <c r="TO46" s="34"/>
      <c r="TP46" s="34"/>
      <c r="TQ46" s="34"/>
      <c r="TR46" s="34"/>
      <c r="TS46" s="34"/>
      <c r="TT46" s="34"/>
      <c r="TU46" s="34"/>
      <c r="TV46" s="34"/>
      <c r="TW46" s="34"/>
      <c r="TX46" s="34"/>
      <c r="TY46" s="34"/>
      <c r="TZ46" s="34"/>
      <c r="UA46" s="34"/>
      <c r="UB46" s="34"/>
      <c r="UC46" s="34"/>
      <c r="UD46" s="34"/>
      <c r="UE46" s="34"/>
      <c r="UF46" s="34"/>
      <c r="UG46" s="34"/>
      <c r="UH46" s="34"/>
      <c r="UI46" s="34"/>
      <c r="UJ46" s="34"/>
      <c r="UK46" s="34"/>
      <c r="UL46" s="34"/>
      <c r="UM46" s="34"/>
      <c r="UN46" s="34"/>
      <c r="UO46" s="34"/>
      <c r="UP46" s="34"/>
      <c r="UQ46" s="34"/>
      <c r="UR46" s="34"/>
      <c r="US46" s="34"/>
      <c r="UT46" s="34"/>
      <c r="UU46" s="34"/>
      <c r="UV46" s="34"/>
      <c r="UW46" s="34"/>
      <c r="UX46" s="34"/>
      <c r="UY46" s="34"/>
      <c r="UZ46" s="34"/>
      <c r="VA46" s="34"/>
      <c r="VB46" s="34"/>
      <c r="VC46" s="34"/>
      <c r="VD46" s="34"/>
      <c r="VE46" s="34"/>
      <c r="VF46" s="34"/>
      <c r="VG46" s="34"/>
      <c r="VH46" s="34"/>
      <c r="VI46" s="34"/>
      <c r="VJ46" s="34"/>
      <c r="VK46" s="34"/>
      <c r="VL46" s="34"/>
      <c r="VM46" s="34"/>
      <c r="VN46" s="34"/>
      <c r="VO46" s="34"/>
      <c r="VP46" s="34"/>
      <c r="VQ46" s="34"/>
      <c r="VR46" s="34"/>
      <c r="VS46" s="34"/>
      <c r="VT46" s="34"/>
      <c r="VU46" s="34"/>
      <c r="VV46" s="34"/>
      <c r="VW46" s="34"/>
      <c r="VX46" s="34"/>
      <c r="VY46" s="34"/>
      <c r="VZ46" s="34"/>
      <c r="WA46" s="34"/>
      <c r="WB46" s="34"/>
      <c r="WC46" s="34"/>
      <c r="WD46" s="34"/>
      <c r="WE46" s="34"/>
      <c r="WF46" s="34"/>
      <c r="WG46" s="34"/>
      <c r="WH46" s="34"/>
      <c r="WI46" s="34"/>
      <c r="WJ46" s="34"/>
      <c r="WK46" s="34"/>
      <c r="WL46" s="34"/>
      <c r="WM46" s="34"/>
      <c r="WN46" s="34"/>
      <c r="WO46" s="34"/>
      <c r="WP46" s="34"/>
      <c r="WQ46" s="34"/>
      <c r="WR46" s="34"/>
      <c r="WS46" s="34"/>
      <c r="WT46" s="34"/>
      <c r="WU46" s="34"/>
      <c r="WV46" s="34"/>
      <c r="WW46" s="34"/>
      <c r="WX46" s="34"/>
      <c r="WY46" s="34"/>
      <c r="WZ46" s="34"/>
      <c r="XA46" s="34"/>
      <c r="XB46" s="34"/>
      <c r="XC46" s="34"/>
      <c r="XD46" s="34"/>
      <c r="XE46" s="34"/>
      <c r="XF46" s="34"/>
      <c r="XG46" s="34"/>
      <c r="XH46" s="34"/>
      <c r="XI46" s="34"/>
      <c r="XJ46" s="34"/>
      <c r="XK46" s="34"/>
      <c r="XL46" s="34"/>
      <c r="XM46" s="34"/>
      <c r="XN46" s="34"/>
      <c r="XO46" s="34"/>
      <c r="XP46" s="34"/>
      <c r="XQ46" s="34"/>
      <c r="XR46" s="34"/>
      <c r="XS46" s="34"/>
      <c r="XT46" s="34"/>
      <c r="XU46" s="34"/>
      <c r="XV46" s="34"/>
      <c r="XW46" s="34"/>
      <c r="XX46" s="34"/>
      <c r="XY46" s="34"/>
      <c r="XZ46" s="34"/>
      <c r="YA46" s="34"/>
      <c r="YB46" s="34"/>
      <c r="YC46" s="34"/>
      <c r="YD46" s="34"/>
      <c r="YE46" s="34"/>
      <c r="YF46" s="34"/>
      <c r="YG46" s="34"/>
      <c r="YH46" s="34"/>
      <c r="YI46" s="34"/>
      <c r="YJ46" s="34"/>
      <c r="YK46" s="34"/>
      <c r="YL46" s="34"/>
      <c r="YM46" s="34"/>
      <c r="YN46" s="34"/>
      <c r="YO46" s="34"/>
      <c r="YP46" s="34"/>
      <c r="YQ46" s="34"/>
      <c r="YR46" s="34"/>
      <c r="YS46" s="34"/>
      <c r="YT46" s="34"/>
      <c r="YU46" s="34"/>
      <c r="YV46" s="34"/>
      <c r="YW46" s="34"/>
      <c r="YX46" s="34"/>
      <c r="YY46" s="34"/>
      <c r="YZ46" s="34"/>
      <c r="ZA46" s="34"/>
      <c r="ZB46" s="34"/>
      <c r="ZC46" s="34"/>
      <c r="ZD46" s="34"/>
      <c r="ZE46" s="34"/>
      <c r="ZF46" s="34"/>
      <c r="ZG46" s="34"/>
      <c r="ZH46" s="34"/>
      <c r="ZI46" s="34"/>
      <c r="ZJ46" s="34"/>
      <c r="ZK46" s="34"/>
      <c r="ZL46" s="34"/>
      <c r="ZM46" s="34"/>
      <c r="ZN46" s="34"/>
      <c r="ZO46" s="34"/>
      <c r="ZP46" s="34"/>
      <c r="ZQ46" s="34"/>
      <c r="ZR46" s="34"/>
      <c r="ZS46" s="34"/>
      <c r="ZT46" s="34"/>
      <c r="ZU46" s="34"/>
      <c r="ZV46" s="34"/>
      <c r="ZW46" s="34"/>
      <c r="ZX46" s="34"/>
      <c r="ZY46" s="34"/>
      <c r="ZZ46" s="34"/>
      <c r="AAA46" s="34"/>
      <c r="AAB46" s="34"/>
      <c r="AAC46" s="34"/>
      <c r="AAD46" s="34"/>
      <c r="AAE46" s="34"/>
      <c r="AAF46" s="34"/>
      <c r="AAG46" s="34"/>
      <c r="AAH46" s="34"/>
      <c r="AAI46" s="34"/>
      <c r="AAJ46" s="34"/>
      <c r="AAK46" s="34"/>
      <c r="AAL46" s="34"/>
      <c r="AAM46" s="34"/>
      <c r="AAN46" s="34"/>
      <c r="AAO46" s="34"/>
      <c r="AAP46" s="34"/>
      <c r="AAQ46" s="34"/>
      <c r="AAR46" s="34"/>
      <c r="AAS46" s="34"/>
      <c r="AAT46" s="34"/>
      <c r="AAU46" s="34"/>
      <c r="AAV46" s="34"/>
      <c r="AAW46" s="34"/>
      <c r="AAX46" s="34"/>
      <c r="AAY46" s="34"/>
      <c r="AAZ46" s="34"/>
      <c r="ABA46" s="34"/>
      <c r="ABB46" s="34"/>
      <c r="ABC46" s="34"/>
      <c r="ABD46" s="34"/>
      <c r="ABE46" s="34"/>
      <c r="ABF46" s="34"/>
      <c r="ABG46" s="34"/>
      <c r="ABH46" s="34"/>
      <c r="ABI46" s="34"/>
      <c r="ABJ46" s="34"/>
      <c r="ABK46" s="34"/>
      <c r="ABL46" s="34"/>
      <c r="ABM46" s="34"/>
      <c r="ABN46" s="34"/>
      <c r="ABO46" s="34"/>
      <c r="ABP46" s="34"/>
      <c r="ABQ46" s="34"/>
      <c r="ABR46" s="34"/>
      <c r="ABS46" s="34"/>
      <c r="ABT46" s="34"/>
      <c r="ABU46" s="34"/>
      <c r="ABV46" s="34"/>
      <c r="ABW46" s="34"/>
      <c r="ABX46" s="34"/>
      <c r="ABY46" s="34"/>
      <c r="ABZ46" s="34"/>
      <c r="ACA46" s="34"/>
      <c r="ACB46" s="34"/>
      <c r="ACC46" s="34"/>
      <c r="ACD46" s="34"/>
      <c r="ACE46" s="34"/>
      <c r="ACF46" s="34"/>
      <c r="ACG46" s="34"/>
      <c r="ACH46" s="34"/>
      <c r="ACI46" s="34"/>
      <c r="ACJ46" s="34"/>
      <c r="ACK46" s="34"/>
      <c r="ACL46" s="34"/>
      <c r="ACM46" s="34"/>
      <c r="ACN46" s="34"/>
      <c r="ACO46" s="34"/>
      <c r="ACP46" s="34"/>
      <c r="ACQ46" s="34"/>
      <c r="ACR46" s="34"/>
      <c r="ACS46" s="34"/>
      <c r="ACT46" s="34"/>
      <c r="ACU46" s="34"/>
      <c r="ACV46" s="34"/>
      <c r="ACW46" s="34"/>
      <c r="ACX46" s="34"/>
      <c r="ACY46" s="34"/>
      <c r="ACZ46" s="34"/>
      <c r="ADA46" s="34"/>
      <c r="ADB46" s="34"/>
      <c r="ADC46" s="34"/>
      <c r="ADD46" s="34"/>
      <c r="ADE46" s="34"/>
      <c r="ADF46" s="34"/>
      <c r="ADG46" s="34"/>
      <c r="ADH46" s="34"/>
      <c r="ADI46" s="34"/>
      <c r="ADJ46" s="34"/>
      <c r="ADK46" s="34"/>
      <c r="ADL46" s="34"/>
      <c r="ADM46" s="34"/>
      <c r="ADN46" s="34"/>
      <c r="ADO46" s="34"/>
      <c r="ADP46" s="34"/>
      <c r="ADQ46" s="34"/>
      <c r="ADR46" s="34"/>
      <c r="ADS46" s="34"/>
      <c r="ADT46" s="34"/>
      <c r="ADU46" s="34"/>
      <c r="ADV46" s="34"/>
      <c r="ADW46" s="34"/>
      <c r="ADX46" s="34"/>
      <c r="ADY46" s="34"/>
      <c r="ADZ46" s="34"/>
      <c r="AEA46" s="34"/>
      <c r="AEB46" s="34"/>
      <c r="AEC46" s="34"/>
      <c r="AED46" s="34"/>
      <c r="AEE46" s="34"/>
      <c r="AEF46" s="34"/>
      <c r="AEG46" s="34"/>
      <c r="AEH46" s="34"/>
      <c r="AEI46" s="34"/>
      <c r="AEJ46" s="34"/>
      <c r="AEK46" s="34"/>
      <c r="AEL46" s="34"/>
      <c r="AEM46" s="34"/>
      <c r="AEN46" s="34"/>
      <c r="AEO46" s="34"/>
      <c r="AEP46" s="34"/>
      <c r="AEQ46" s="34"/>
      <c r="AER46" s="34"/>
      <c r="AES46" s="34"/>
      <c r="AET46" s="34"/>
      <c r="AEU46" s="34"/>
      <c r="AEV46" s="34"/>
      <c r="AEW46" s="34"/>
      <c r="AEX46" s="34"/>
      <c r="AEY46" s="34"/>
      <c r="AEZ46" s="34"/>
      <c r="AFA46" s="34"/>
      <c r="AFB46" s="34"/>
      <c r="AFC46" s="34"/>
      <c r="AFD46" s="34"/>
      <c r="AFE46" s="34"/>
      <c r="AFF46" s="34"/>
      <c r="AFG46" s="34"/>
      <c r="AFH46" s="34"/>
      <c r="AFI46" s="34"/>
      <c r="AFJ46" s="34"/>
      <c r="AFK46" s="34"/>
      <c r="AFL46" s="34"/>
      <c r="AFM46" s="34"/>
      <c r="AFN46" s="34"/>
      <c r="AFO46" s="34"/>
      <c r="AFP46" s="34"/>
      <c r="AFQ46" s="34"/>
      <c r="AFR46" s="34"/>
      <c r="AFS46" s="34"/>
      <c r="AFT46" s="34"/>
      <c r="AFU46" s="34"/>
      <c r="AFV46" s="34"/>
      <c r="AFW46" s="34"/>
      <c r="AFX46" s="34"/>
      <c r="AFY46" s="34"/>
      <c r="AFZ46" s="34"/>
      <c r="AGA46" s="34"/>
      <c r="AGB46" s="34"/>
      <c r="AGC46" s="34"/>
      <c r="AGD46" s="34"/>
      <c r="AGE46" s="34"/>
      <c r="AGF46" s="34"/>
      <c r="AGG46" s="34"/>
      <c r="AGH46" s="34"/>
      <c r="AGI46" s="34"/>
      <c r="AGJ46" s="34"/>
      <c r="AGK46" s="34"/>
      <c r="AGL46" s="34"/>
      <c r="AGM46" s="34"/>
      <c r="AGN46" s="34"/>
      <c r="AGO46" s="34"/>
      <c r="AGP46" s="34"/>
      <c r="AGQ46" s="34"/>
      <c r="AGR46" s="34"/>
      <c r="AGS46" s="34"/>
      <c r="AGT46" s="34"/>
      <c r="AGU46" s="34"/>
      <c r="AGV46" s="34"/>
      <c r="AGW46" s="34"/>
      <c r="AGX46" s="34"/>
      <c r="AGY46" s="34"/>
      <c r="AGZ46" s="34"/>
      <c r="AHA46" s="34"/>
      <c r="AHB46" s="34"/>
      <c r="AHC46" s="34"/>
      <c r="AHD46" s="34"/>
      <c r="AHE46" s="34"/>
      <c r="AHF46" s="34"/>
      <c r="AHG46" s="34"/>
      <c r="AHH46" s="34"/>
      <c r="AHI46" s="34"/>
      <c r="AHJ46" s="34"/>
      <c r="AHK46" s="34"/>
      <c r="AHL46" s="34"/>
      <c r="AHM46" s="34"/>
      <c r="AHN46" s="34"/>
      <c r="AHO46" s="34"/>
      <c r="AHP46" s="34"/>
      <c r="AHQ46" s="34"/>
      <c r="AHR46" s="34"/>
      <c r="AHS46" s="34"/>
      <c r="AHT46" s="34"/>
      <c r="AHU46" s="34"/>
      <c r="AHV46" s="34"/>
      <c r="AHW46" s="34"/>
      <c r="AHX46" s="34"/>
      <c r="AHY46" s="34"/>
      <c r="AHZ46" s="34"/>
      <c r="AIA46" s="34"/>
      <c r="AIB46" s="34"/>
      <c r="AIC46" s="34"/>
      <c r="AID46" s="34"/>
      <c r="AIE46" s="34"/>
      <c r="AIF46" s="34"/>
      <c r="AIG46" s="34"/>
      <c r="AIH46" s="34"/>
      <c r="AII46" s="34"/>
      <c r="AIJ46" s="34"/>
      <c r="AIK46" s="34"/>
      <c r="AIL46" s="34"/>
      <c r="AIM46" s="34"/>
      <c r="AIN46" s="34"/>
      <c r="AIO46" s="34"/>
      <c r="AIP46" s="34"/>
      <c r="AIQ46" s="34"/>
      <c r="AIR46" s="34"/>
      <c r="AIS46" s="34"/>
      <c r="AIT46" s="34"/>
      <c r="AIU46" s="34"/>
      <c r="AIV46" s="34"/>
      <c r="AIW46" s="34"/>
      <c r="AIX46" s="34"/>
      <c r="AIY46" s="34"/>
      <c r="AIZ46" s="34"/>
      <c r="AJA46" s="34"/>
      <c r="AJB46" s="34"/>
      <c r="AJC46" s="34"/>
      <c r="AJD46" s="34"/>
      <c r="AJE46" s="34"/>
      <c r="AJF46" s="34"/>
      <c r="AJG46" s="34"/>
      <c r="AJH46" s="34"/>
      <c r="AJI46" s="34"/>
      <c r="AJJ46" s="34"/>
      <c r="AJK46" s="34"/>
      <c r="AJL46" s="34"/>
      <c r="AJM46" s="34"/>
      <c r="AJN46" s="34"/>
      <c r="AJO46" s="34"/>
      <c r="AJP46" s="34"/>
      <c r="AJQ46" s="34"/>
      <c r="AJR46" s="34"/>
      <c r="AJS46" s="34"/>
      <c r="AJT46" s="34"/>
      <c r="AJU46" s="34"/>
      <c r="AJV46" s="34"/>
      <c r="AJW46" s="34"/>
      <c r="AJX46" s="34"/>
      <c r="AJY46" s="34"/>
      <c r="AJZ46" s="34"/>
      <c r="AKA46" s="34"/>
      <c r="AKB46" s="34"/>
      <c r="AKC46" s="34"/>
      <c r="AKD46" s="34"/>
      <c r="AKE46" s="34"/>
      <c r="AKF46" s="34"/>
      <c r="AKG46" s="34"/>
      <c r="AKH46" s="34"/>
      <c r="AKI46" s="34"/>
      <c r="AKJ46" s="34"/>
      <c r="AKK46" s="34"/>
      <c r="AKL46" s="34"/>
      <c r="AKM46" s="34"/>
      <c r="AKN46" s="34"/>
      <c r="AKO46" s="34"/>
      <c r="AKP46" s="34"/>
      <c r="AKQ46" s="34"/>
      <c r="AKR46" s="34"/>
      <c r="AKS46" s="34"/>
      <c r="AKT46" s="34"/>
      <c r="AKU46" s="34"/>
      <c r="AKV46" s="34"/>
      <c r="AKW46" s="34"/>
      <c r="AKX46" s="34"/>
      <c r="AKY46" s="34"/>
      <c r="AKZ46" s="34"/>
      <c r="ALA46" s="34"/>
      <c r="ALB46" s="34"/>
      <c r="ALC46" s="34"/>
      <c r="ALD46" s="34"/>
      <c r="ALE46" s="34"/>
      <c r="ALF46" s="34"/>
      <c r="ALG46" s="34"/>
      <c r="ALH46" s="34"/>
      <c r="ALI46" s="34"/>
      <c r="ALJ46" s="34"/>
      <c r="ALK46" s="34"/>
      <c r="ALL46" s="34"/>
      <c r="ALM46" s="34"/>
      <c r="ALN46" s="34"/>
      <c r="ALO46" s="34"/>
      <c r="ALP46" s="34"/>
      <c r="ALQ46" s="34"/>
      <c r="ALR46" s="34"/>
      <c r="ALS46" s="34"/>
      <c r="ALT46" s="34"/>
      <c r="ALU46" s="34"/>
      <c r="ALV46" s="34"/>
      <c r="ALW46" s="34"/>
      <c r="ALX46" s="34"/>
      <c r="ALY46" s="34"/>
      <c r="ALZ46" s="34"/>
      <c r="AMA46" s="34"/>
      <c r="AMB46" s="34"/>
      <c r="AMC46" s="34"/>
      <c r="AMD46" s="34"/>
      <c r="AME46" s="34"/>
      <c r="AMF46" s="34"/>
      <c r="AMG46" s="34"/>
      <c r="AMH46" s="34"/>
      <c r="AMI46" s="34"/>
      <c r="AMJ46" s="34"/>
      <c r="AMK46" s="34"/>
      <c r="AML46" s="34"/>
      <c r="AMM46" s="34"/>
      <c r="AMN46" s="34"/>
      <c r="AMO46" s="34"/>
    </row>
    <row r="47" spans="1:1029" s="146" customFormat="1" ht="33" customHeight="1">
      <c r="A47" s="275" t="s">
        <v>197</v>
      </c>
      <c r="B47" s="269" t="s">
        <v>248</v>
      </c>
      <c r="C47" s="275"/>
      <c r="D47" s="268"/>
      <c r="E47" s="268"/>
      <c r="F47" s="270">
        <f>F48+F49+F50+F51+F52</f>
        <v>239</v>
      </c>
      <c r="G47" s="270">
        <f t="shared" ref="G47:Y47" si="12">G48+G49+G50+G51+G52</f>
        <v>100</v>
      </c>
      <c r="H47" s="270">
        <f t="shared" si="12"/>
        <v>0</v>
      </c>
      <c r="I47" s="270">
        <f t="shared" si="12"/>
        <v>239</v>
      </c>
      <c r="J47" s="270">
        <f t="shared" si="12"/>
        <v>139</v>
      </c>
      <c r="K47" s="270">
        <f t="shared" si="12"/>
        <v>100</v>
      </c>
      <c r="L47" s="270">
        <f t="shared" si="12"/>
        <v>0</v>
      </c>
      <c r="M47" s="270">
        <f t="shared" si="12"/>
        <v>0</v>
      </c>
      <c r="N47" s="270">
        <f t="shared" si="12"/>
        <v>0</v>
      </c>
      <c r="O47" s="270">
        <f t="shared" si="12"/>
        <v>0</v>
      </c>
      <c r="P47" s="270">
        <f t="shared" si="12"/>
        <v>0</v>
      </c>
      <c r="Q47" s="270">
        <f t="shared" si="12"/>
        <v>0</v>
      </c>
      <c r="R47" s="270">
        <f t="shared" si="12"/>
        <v>0</v>
      </c>
      <c r="S47" s="270">
        <f t="shared" si="12"/>
        <v>0</v>
      </c>
      <c r="T47" s="270">
        <f t="shared" si="12"/>
        <v>0</v>
      </c>
      <c r="U47" s="270">
        <f t="shared" si="12"/>
        <v>87</v>
      </c>
      <c r="V47" s="270">
        <f t="shared" si="12"/>
        <v>0</v>
      </c>
      <c r="W47" s="270">
        <f t="shared" si="12"/>
        <v>152</v>
      </c>
      <c r="X47" s="270">
        <f t="shared" si="12"/>
        <v>0</v>
      </c>
      <c r="Y47" s="270">
        <f t="shared" si="12"/>
        <v>0</v>
      </c>
      <c r="Z47" s="161">
        <f t="shared" ref="Z47:AC47" si="13">Z48+Z49+Z50+Z51+Z52</f>
        <v>0</v>
      </c>
      <c r="AA47" s="161">
        <f t="shared" si="13"/>
        <v>0</v>
      </c>
      <c r="AB47" s="222">
        <f t="shared" si="13"/>
        <v>152</v>
      </c>
      <c r="AC47" s="147">
        <f t="shared" si="13"/>
        <v>0</v>
      </c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  <c r="IW47" s="83"/>
      <c r="IX47" s="83"/>
      <c r="IY47" s="83"/>
      <c r="IZ47" s="83"/>
      <c r="JA47" s="83"/>
      <c r="JB47" s="83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83"/>
      <c r="JV47" s="83"/>
      <c r="JW47" s="83"/>
      <c r="JX47" s="83"/>
      <c r="JY47" s="83"/>
      <c r="JZ47" s="83"/>
      <c r="KA47" s="83"/>
      <c r="KB47" s="83"/>
      <c r="KC47" s="83"/>
      <c r="KD47" s="83"/>
      <c r="KE47" s="83"/>
      <c r="KF47" s="83"/>
      <c r="KG47" s="83"/>
      <c r="KH47" s="83"/>
      <c r="KI47" s="83"/>
      <c r="KJ47" s="83"/>
      <c r="KK47" s="83"/>
      <c r="KL47" s="83"/>
      <c r="KM47" s="83"/>
      <c r="KN47" s="83"/>
      <c r="KO47" s="83"/>
      <c r="KP47" s="83"/>
      <c r="KQ47" s="83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83"/>
      <c r="LK47" s="83"/>
      <c r="LL47" s="83"/>
      <c r="LM47" s="83"/>
      <c r="LN47" s="83"/>
      <c r="LO47" s="83"/>
      <c r="LP47" s="83"/>
      <c r="LQ47" s="83"/>
      <c r="LR47" s="83"/>
      <c r="LS47" s="83"/>
      <c r="LT47" s="83"/>
      <c r="LU47" s="83"/>
      <c r="LV47" s="83"/>
      <c r="LW47" s="83"/>
      <c r="LX47" s="83"/>
      <c r="LY47" s="83"/>
      <c r="LZ47" s="83"/>
      <c r="MA47" s="83"/>
      <c r="MB47" s="83"/>
      <c r="MC47" s="83"/>
      <c r="MD47" s="83"/>
      <c r="ME47" s="83"/>
      <c r="MF47" s="83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83"/>
      <c r="MZ47" s="83"/>
      <c r="NA47" s="83"/>
      <c r="NB47" s="83"/>
      <c r="NC47" s="83"/>
      <c r="ND47" s="83"/>
      <c r="NE47" s="83"/>
      <c r="NF47" s="83"/>
      <c r="NG47" s="83"/>
      <c r="NH47" s="83"/>
      <c r="NI47" s="83"/>
      <c r="NJ47" s="83"/>
      <c r="NK47" s="83"/>
      <c r="NL47" s="83"/>
      <c r="NM47" s="83"/>
      <c r="NN47" s="83"/>
      <c r="NO47" s="83"/>
      <c r="NP47" s="83"/>
      <c r="NQ47" s="83"/>
      <c r="NR47" s="83"/>
      <c r="NS47" s="83"/>
      <c r="NT47" s="83"/>
      <c r="NU47" s="83"/>
      <c r="NV47" s="83"/>
      <c r="NW47" s="83"/>
      <c r="NX47" s="83"/>
      <c r="NY47" s="83"/>
      <c r="NZ47" s="83"/>
      <c r="OA47" s="83"/>
      <c r="OB47" s="83"/>
      <c r="OC47" s="83"/>
      <c r="OD47" s="83"/>
      <c r="OE47" s="83"/>
      <c r="OF47" s="83"/>
      <c r="OG47" s="83"/>
      <c r="OH47" s="83"/>
      <c r="OI47" s="83"/>
      <c r="OJ47" s="83"/>
      <c r="OK47" s="83"/>
      <c r="OL47" s="83"/>
      <c r="OM47" s="83"/>
      <c r="ON47" s="83"/>
      <c r="OO47" s="83"/>
      <c r="OP47" s="83"/>
      <c r="OQ47" s="83"/>
      <c r="OR47" s="83"/>
      <c r="OS47" s="83"/>
      <c r="OT47" s="83"/>
      <c r="OU47" s="83"/>
      <c r="OV47" s="83"/>
      <c r="OW47" s="83"/>
      <c r="OX47" s="83"/>
      <c r="OY47" s="83"/>
      <c r="OZ47" s="83"/>
      <c r="PA47" s="83"/>
      <c r="PB47" s="83"/>
      <c r="PC47" s="83"/>
      <c r="PD47" s="83"/>
      <c r="PE47" s="83"/>
      <c r="PF47" s="83"/>
      <c r="PG47" s="83"/>
      <c r="PH47" s="83"/>
      <c r="PI47" s="83"/>
      <c r="PJ47" s="83"/>
      <c r="PK47" s="83"/>
      <c r="PL47" s="83"/>
      <c r="PM47" s="83"/>
      <c r="PN47" s="83"/>
      <c r="PO47" s="83"/>
      <c r="PP47" s="83"/>
      <c r="PQ47" s="83"/>
      <c r="PR47" s="83"/>
      <c r="PS47" s="83"/>
      <c r="PT47" s="83"/>
      <c r="PU47" s="83"/>
      <c r="PV47" s="83"/>
      <c r="PW47" s="83"/>
      <c r="PX47" s="83"/>
      <c r="PY47" s="83"/>
      <c r="PZ47" s="83"/>
      <c r="QA47" s="83"/>
      <c r="QB47" s="83"/>
      <c r="QC47" s="83"/>
      <c r="QD47" s="83"/>
      <c r="QE47" s="83"/>
      <c r="QF47" s="83"/>
      <c r="QG47" s="83"/>
      <c r="QH47" s="83"/>
      <c r="QI47" s="83"/>
      <c r="QJ47" s="83"/>
      <c r="QK47" s="83"/>
      <c r="QL47" s="83"/>
      <c r="QM47" s="83"/>
      <c r="QN47" s="83"/>
      <c r="QO47" s="83"/>
      <c r="QP47" s="83"/>
      <c r="QQ47" s="83"/>
      <c r="QR47" s="83"/>
      <c r="QS47" s="83"/>
      <c r="QT47" s="83"/>
      <c r="QU47" s="83"/>
      <c r="QV47" s="83"/>
      <c r="QW47" s="83"/>
      <c r="QX47" s="83"/>
      <c r="QY47" s="83"/>
      <c r="QZ47" s="83"/>
      <c r="RA47" s="83"/>
      <c r="RB47" s="83"/>
      <c r="RC47" s="83"/>
      <c r="RD47" s="83"/>
      <c r="RE47" s="83"/>
      <c r="RF47" s="83"/>
      <c r="RG47" s="83"/>
      <c r="RH47" s="83"/>
      <c r="RI47" s="83"/>
      <c r="RJ47" s="83"/>
      <c r="RK47" s="83"/>
      <c r="RL47" s="83"/>
      <c r="RM47" s="83"/>
      <c r="RN47" s="83"/>
      <c r="RO47" s="83"/>
      <c r="RP47" s="83"/>
      <c r="RQ47" s="83"/>
      <c r="RR47" s="83"/>
      <c r="RS47" s="83"/>
      <c r="RT47" s="83"/>
      <c r="RU47" s="83"/>
      <c r="RV47" s="83"/>
      <c r="RW47" s="83"/>
      <c r="RX47" s="83"/>
      <c r="RY47" s="83"/>
      <c r="RZ47" s="83"/>
      <c r="SA47" s="83"/>
      <c r="SB47" s="83"/>
      <c r="SC47" s="83"/>
      <c r="SD47" s="83"/>
      <c r="SE47" s="83"/>
      <c r="SF47" s="83"/>
      <c r="SG47" s="83"/>
      <c r="SH47" s="83"/>
      <c r="SI47" s="83"/>
      <c r="SJ47" s="83"/>
      <c r="SK47" s="83"/>
      <c r="SL47" s="83"/>
      <c r="SM47" s="83"/>
      <c r="SN47" s="83"/>
      <c r="SO47" s="83"/>
      <c r="SP47" s="83"/>
      <c r="SQ47" s="83"/>
      <c r="SR47" s="83"/>
      <c r="SS47" s="83"/>
      <c r="ST47" s="83"/>
      <c r="SU47" s="83"/>
      <c r="SV47" s="83"/>
      <c r="SW47" s="83"/>
      <c r="SX47" s="83"/>
      <c r="SY47" s="83"/>
      <c r="SZ47" s="83"/>
      <c r="TA47" s="83"/>
      <c r="TB47" s="83"/>
      <c r="TC47" s="83"/>
      <c r="TD47" s="83"/>
      <c r="TE47" s="83"/>
      <c r="TF47" s="83"/>
      <c r="TG47" s="83"/>
      <c r="TH47" s="83"/>
      <c r="TI47" s="83"/>
      <c r="TJ47" s="83"/>
      <c r="TK47" s="83"/>
      <c r="TL47" s="83"/>
      <c r="TM47" s="83"/>
      <c r="TN47" s="83"/>
      <c r="TO47" s="83"/>
      <c r="TP47" s="83"/>
      <c r="TQ47" s="83"/>
      <c r="TR47" s="83"/>
      <c r="TS47" s="83"/>
      <c r="TT47" s="83"/>
      <c r="TU47" s="83"/>
      <c r="TV47" s="83"/>
      <c r="TW47" s="83"/>
      <c r="TX47" s="83"/>
      <c r="TY47" s="83"/>
      <c r="TZ47" s="83"/>
      <c r="UA47" s="83"/>
      <c r="UB47" s="83"/>
      <c r="UC47" s="83"/>
      <c r="UD47" s="83"/>
      <c r="UE47" s="83"/>
      <c r="UF47" s="83"/>
      <c r="UG47" s="83"/>
      <c r="UH47" s="83"/>
      <c r="UI47" s="83"/>
      <c r="UJ47" s="83"/>
      <c r="UK47" s="83"/>
      <c r="UL47" s="83"/>
      <c r="UM47" s="83"/>
      <c r="UN47" s="83"/>
      <c r="UO47" s="83"/>
      <c r="UP47" s="83"/>
      <c r="UQ47" s="83"/>
      <c r="UR47" s="83"/>
      <c r="US47" s="83"/>
      <c r="UT47" s="83"/>
      <c r="UU47" s="83"/>
      <c r="UV47" s="83"/>
      <c r="UW47" s="83"/>
      <c r="UX47" s="83"/>
      <c r="UY47" s="83"/>
      <c r="UZ47" s="83"/>
      <c r="VA47" s="83"/>
      <c r="VB47" s="83"/>
      <c r="VC47" s="83"/>
      <c r="VD47" s="83"/>
      <c r="VE47" s="83"/>
      <c r="VF47" s="83"/>
      <c r="VG47" s="83"/>
      <c r="VH47" s="83"/>
      <c r="VI47" s="83"/>
      <c r="VJ47" s="83"/>
      <c r="VK47" s="83"/>
      <c r="VL47" s="83"/>
      <c r="VM47" s="83"/>
      <c r="VN47" s="83"/>
      <c r="VO47" s="83"/>
      <c r="VP47" s="83"/>
      <c r="VQ47" s="83"/>
      <c r="VR47" s="83"/>
      <c r="VS47" s="83"/>
      <c r="VT47" s="83"/>
      <c r="VU47" s="83"/>
      <c r="VV47" s="83"/>
      <c r="VW47" s="83"/>
      <c r="VX47" s="83"/>
      <c r="VY47" s="83"/>
      <c r="VZ47" s="83"/>
      <c r="WA47" s="83"/>
      <c r="WB47" s="83"/>
      <c r="WC47" s="83"/>
      <c r="WD47" s="83"/>
      <c r="WE47" s="83"/>
      <c r="WF47" s="83"/>
      <c r="WG47" s="83"/>
      <c r="WH47" s="83"/>
      <c r="WI47" s="83"/>
      <c r="WJ47" s="83"/>
      <c r="WK47" s="83"/>
      <c r="WL47" s="83"/>
      <c r="WM47" s="83"/>
      <c r="WN47" s="83"/>
      <c r="WO47" s="83"/>
      <c r="WP47" s="83"/>
      <c r="WQ47" s="83"/>
      <c r="WR47" s="83"/>
      <c r="WS47" s="83"/>
      <c r="WT47" s="83"/>
      <c r="WU47" s="83"/>
      <c r="WV47" s="83"/>
      <c r="WW47" s="83"/>
      <c r="WX47" s="83"/>
      <c r="WY47" s="83"/>
      <c r="WZ47" s="83"/>
      <c r="XA47" s="83"/>
      <c r="XB47" s="83"/>
      <c r="XC47" s="83"/>
      <c r="XD47" s="83"/>
      <c r="XE47" s="83"/>
      <c r="XF47" s="83"/>
      <c r="XG47" s="83"/>
      <c r="XH47" s="83"/>
      <c r="XI47" s="83"/>
      <c r="XJ47" s="83"/>
      <c r="XK47" s="83"/>
      <c r="XL47" s="83"/>
      <c r="XM47" s="83"/>
      <c r="XN47" s="83"/>
      <c r="XO47" s="83"/>
      <c r="XP47" s="83"/>
      <c r="XQ47" s="83"/>
      <c r="XR47" s="83"/>
      <c r="XS47" s="83"/>
      <c r="XT47" s="83"/>
      <c r="XU47" s="83"/>
      <c r="XV47" s="83"/>
      <c r="XW47" s="83"/>
      <c r="XX47" s="83"/>
      <c r="XY47" s="83"/>
      <c r="XZ47" s="83"/>
      <c r="YA47" s="83"/>
      <c r="YB47" s="83"/>
      <c r="YC47" s="83"/>
      <c r="YD47" s="83"/>
      <c r="YE47" s="83"/>
      <c r="YF47" s="83"/>
      <c r="YG47" s="83"/>
      <c r="YH47" s="83"/>
      <c r="YI47" s="83"/>
      <c r="YJ47" s="83"/>
      <c r="YK47" s="83"/>
      <c r="YL47" s="83"/>
      <c r="YM47" s="83"/>
      <c r="YN47" s="83"/>
      <c r="YO47" s="83"/>
      <c r="YP47" s="83"/>
      <c r="YQ47" s="83"/>
      <c r="YR47" s="83"/>
      <c r="YS47" s="83"/>
      <c r="YT47" s="83"/>
      <c r="YU47" s="83"/>
      <c r="YV47" s="83"/>
      <c r="YW47" s="83"/>
      <c r="YX47" s="83"/>
      <c r="YY47" s="83"/>
      <c r="YZ47" s="83"/>
      <c r="ZA47" s="83"/>
      <c r="ZB47" s="83"/>
      <c r="ZC47" s="83"/>
      <c r="ZD47" s="83"/>
      <c r="ZE47" s="83"/>
      <c r="ZF47" s="83"/>
      <c r="ZG47" s="83"/>
      <c r="ZH47" s="83"/>
      <c r="ZI47" s="83"/>
      <c r="ZJ47" s="83"/>
      <c r="ZK47" s="83"/>
      <c r="ZL47" s="83"/>
      <c r="ZM47" s="83"/>
      <c r="ZN47" s="83"/>
      <c r="ZO47" s="83"/>
      <c r="ZP47" s="83"/>
      <c r="ZQ47" s="83"/>
      <c r="ZR47" s="83"/>
      <c r="ZS47" s="83"/>
      <c r="ZT47" s="83"/>
      <c r="ZU47" s="83"/>
      <c r="ZV47" s="83"/>
      <c r="ZW47" s="83"/>
      <c r="ZX47" s="83"/>
      <c r="ZY47" s="83"/>
      <c r="ZZ47" s="83"/>
      <c r="AAA47" s="83"/>
      <c r="AAB47" s="83"/>
      <c r="AAC47" s="83"/>
      <c r="AAD47" s="83"/>
      <c r="AAE47" s="83"/>
      <c r="AAF47" s="83"/>
      <c r="AAG47" s="83"/>
      <c r="AAH47" s="83"/>
      <c r="AAI47" s="83"/>
      <c r="AAJ47" s="83"/>
      <c r="AAK47" s="83"/>
      <c r="AAL47" s="83"/>
      <c r="AAM47" s="83"/>
      <c r="AAN47" s="83"/>
      <c r="AAO47" s="83"/>
      <c r="AAP47" s="83"/>
      <c r="AAQ47" s="83"/>
      <c r="AAR47" s="83"/>
      <c r="AAS47" s="83"/>
      <c r="AAT47" s="83"/>
      <c r="AAU47" s="83"/>
      <c r="AAV47" s="83"/>
      <c r="AAW47" s="83"/>
      <c r="AAX47" s="83"/>
      <c r="AAY47" s="83"/>
      <c r="AAZ47" s="83"/>
      <c r="ABA47" s="83"/>
      <c r="ABB47" s="83"/>
      <c r="ABC47" s="83"/>
      <c r="ABD47" s="83"/>
      <c r="ABE47" s="83"/>
      <c r="ABF47" s="83"/>
      <c r="ABG47" s="83"/>
      <c r="ABH47" s="83"/>
      <c r="ABI47" s="83"/>
      <c r="ABJ47" s="83"/>
      <c r="ABK47" s="83"/>
      <c r="ABL47" s="83"/>
      <c r="ABM47" s="83"/>
      <c r="ABN47" s="83"/>
      <c r="ABO47" s="83"/>
      <c r="ABP47" s="83"/>
      <c r="ABQ47" s="83"/>
      <c r="ABR47" s="83"/>
      <c r="ABS47" s="83"/>
      <c r="ABT47" s="83"/>
      <c r="ABU47" s="83"/>
      <c r="ABV47" s="83"/>
      <c r="ABW47" s="83"/>
      <c r="ABX47" s="83"/>
      <c r="ABY47" s="83"/>
      <c r="ABZ47" s="83"/>
      <c r="ACA47" s="83"/>
      <c r="ACB47" s="83"/>
      <c r="ACC47" s="83"/>
      <c r="ACD47" s="83"/>
      <c r="ACE47" s="83"/>
      <c r="ACF47" s="83"/>
      <c r="ACG47" s="83"/>
      <c r="ACH47" s="83"/>
      <c r="ACI47" s="83"/>
      <c r="ACJ47" s="83"/>
      <c r="ACK47" s="83"/>
      <c r="ACL47" s="83"/>
      <c r="ACM47" s="83"/>
      <c r="ACN47" s="83"/>
      <c r="ACO47" s="83"/>
      <c r="ACP47" s="83"/>
      <c r="ACQ47" s="83"/>
      <c r="ACR47" s="83"/>
      <c r="ACS47" s="83"/>
      <c r="ACT47" s="83"/>
      <c r="ACU47" s="83"/>
      <c r="ACV47" s="83"/>
      <c r="ACW47" s="83"/>
      <c r="ACX47" s="83"/>
      <c r="ACY47" s="83"/>
      <c r="ACZ47" s="83"/>
      <c r="ADA47" s="83"/>
      <c r="ADB47" s="83"/>
      <c r="ADC47" s="83"/>
      <c r="ADD47" s="83"/>
      <c r="ADE47" s="83"/>
      <c r="ADF47" s="83"/>
      <c r="ADG47" s="83"/>
      <c r="ADH47" s="83"/>
      <c r="ADI47" s="83"/>
      <c r="ADJ47" s="83"/>
      <c r="ADK47" s="83"/>
      <c r="ADL47" s="83"/>
      <c r="ADM47" s="83"/>
      <c r="ADN47" s="83"/>
      <c r="ADO47" s="83"/>
      <c r="ADP47" s="83"/>
      <c r="ADQ47" s="83"/>
      <c r="ADR47" s="83"/>
      <c r="ADS47" s="83"/>
      <c r="ADT47" s="83"/>
      <c r="ADU47" s="83"/>
      <c r="ADV47" s="83"/>
      <c r="ADW47" s="83"/>
      <c r="ADX47" s="83"/>
      <c r="ADY47" s="83"/>
      <c r="ADZ47" s="83"/>
      <c r="AEA47" s="83"/>
      <c r="AEB47" s="83"/>
      <c r="AEC47" s="83"/>
      <c r="AED47" s="83"/>
      <c r="AEE47" s="83"/>
      <c r="AEF47" s="83"/>
      <c r="AEG47" s="83"/>
      <c r="AEH47" s="83"/>
      <c r="AEI47" s="83"/>
      <c r="AEJ47" s="83"/>
      <c r="AEK47" s="83"/>
      <c r="AEL47" s="83"/>
      <c r="AEM47" s="83"/>
      <c r="AEN47" s="83"/>
      <c r="AEO47" s="83"/>
      <c r="AEP47" s="83"/>
      <c r="AEQ47" s="83"/>
      <c r="AER47" s="83"/>
      <c r="AES47" s="83"/>
      <c r="AET47" s="83"/>
      <c r="AEU47" s="83"/>
      <c r="AEV47" s="83"/>
      <c r="AEW47" s="83"/>
      <c r="AEX47" s="83"/>
      <c r="AEY47" s="83"/>
      <c r="AEZ47" s="83"/>
      <c r="AFA47" s="83"/>
      <c r="AFB47" s="83"/>
      <c r="AFC47" s="83"/>
      <c r="AFD47" s="83"/>
      <c r="AFE47" s="83"/>
      <c r="AFF47" s="83"/>
      <c r="AFG47" s="83"/>
      <c r="AFH47" s="83"/>
      <c r="AFI47" s="83"/>
      <c r="AFJ47" s="83"/>
      <c r="AFK47" s="83"/>
      <c r="AFL47" s="83"/>
      <c r="AFM47" s="83"/>
      <c r="AFN47" s="83"/>
      <c r="AFO47" s="83"/>
      <c r="AFP47" s="83"/>
      <c r="AFQ47" s="83"/>
      <c r="AFR47" s="83"/>
      <c r="AFS47" s="83"/>
      <c r="AFT47" s="83"/>
      <c r="AFU47" s="83"/>
      <c r="AFV47" s="83"/>
      <c r="AFW47" s="83"/>
      <c r="AFX47" s="83"/>
      <c r="AFY47" s="83"/>
      <c r="AFZ47" s="83"/>
      <c r="AGA47" s="83"/>
      <c r="AGB47" s="83"/>
      <c r="AGC47" s="83"/>
      <c r="AGD47" s="83"/>
      <c r="AGE47" s="83"/>
      <c r="AGF47" s="83"/>
      <c r="AGG47" s="83"/>
      <c r="AGH47" s="83"/>
      <c r="AGI47" s="83"/>
      <c r="AGJ47" s="83"/>
      <c r="AGK47" s="83"/>
      <c r="AGL47" s="83"/>
      <c r="AGM47" s="83"/>
      <c r="AGN47" s="83"/>
      <c r="AGO47" s="83"/>
      <c r="AGP47" s="83"/>
      <c r="AGQ47" s="83"/>
      <c r="AGR47" s="83"/>
      <c r="AGS47" s="83"/>
      <c r="AGT47" s="83"/>
      <c r="AGU47" s="83"/>
      <c r="AGV47" s="83"/>
      <c r="AGW47" s="83"/>
      <c r="AGX47" s="83"/>
      <c r="AGY47" s="83"/>
      <c r="AGZ47" s="83"/>
      <c r="AHA47" s="83"/>
      <c r="AHB47" s="83"/>
      <c r="AHC47" s="83"/>
      <c r="AHD47" s="83"/>
      <c r="AHE47" s="83"/>
      <c r="AHF47" s="83"/>
      <c r="AHG47" s="83"/>
      <c r="AHH47" s="83"/>
      <c r="AHI47" s="83"/>
      <c r="AHJ47" s="83"/>
      <c r="AHK47" s="83"/>
      <c r="AHL47" s="83"/>
      <c r="AHM47" s="83"/>
      <c r="AHN47" s="83"/>
      <c r="AHO47" s="83"/>
      <c r="AHP47" s="83"/>
      <c r="AHQ47" s="83"/>
      <c r="AHR47" s="83"/>
      <c r="AHS47" s="83"/>
      <c r="AHT47" s="83"/>
      <c r="AHU47" s="83"/>
      <c r="AHV47" s="83"/>
      <c r="AHW47" s="83"/>
      <c r="AHX47" s="83"/>
      <c r="AHY47" s="83"/>
      <c r="AHZ47" s="83"/>
      <c r="AIA47" s="83"/>
      <c r="AIB47" s="83"/>
      <c r="AIC47" s="83"/>
      <c r="AID47" s="83"/>
      <c r="AIE47" s="83"/>
      <c r="AIF47" s="83"/>
      <c r="AIG47" s="83"/>
      <c r="AIH47" s="83"/>
      <c r="AII47" s="83"/>
      <c r="AIJ47" s="83"/>
      <c r="AIK47" s="83"/>
      <c r="AIL47" s="83"/>
      <c r="AIM47" s="83"/>
      <c r="AIN47" s="83"/>
      <c r="AIO47" s="83"/>
      <c r="AIP47" s="83"/>
      <c r="AIQ47" s="83"/>
      <c r="AIR47" s="83"/>
      <c r="AIS47" s="83"/>
      <c r="AIT47" s="83"/>
      <c r="AIU47" s="83"/>
      <c r="AIV47" s="83"/>
      <c r="AIW47" s="83"/>
      <c r="AIX47" s="83"/>
      <c r="AIY47" s="83"/>
      <c r="AIZ47" s="83"/>
      <c r="AJA47" s="83"/>
      <c r="AJB47" s="83"/>
      <c r="AJC47" s="83"/>
      <c r="AJD47" s="83"/>
      <c r="AJE47" s="83"/>
      <c r="AJF47" s="83"/>
      <c r="AJG47" s="83"/>
      <c r="AJH47" s="83"/>
      <c r="AJI47" s="83"/>
      <c r="AJJ47" s="83"/>
      <c r="AJK47" s="83"/>
      <c r="AJL47" s="83"/>
      <c r="AJM47" s="83"/>
      <c r="AJN47" s="83"/>
      <c r="AJO47" s="83"/>
      <c r="AJP47" s="83"/>
      <c r="AJQ47" s="83"/>
      <c r="AJR47" s="83"/>
      <c r="AJS47" s="83"/>
      <c r="AJT47" s="83"/>
      <c r="AJU47" s="83"/>
      <c r="AJV47" s="83"/>
      <c r="AJW47" s="83"/>
      <c r="AJX47" s="83"/>
      <c r="AJY47" s="83"/>
      <c r="AJZ47" s="83"/>
      <c r="AKA47" s="83"/>
      <c r="AKB47" s="83"/>
      <c r="AKC47" s="83"/>
      <c r="AKD47" s="83"/>
      <c r="AKE47" s="83"/>
      <c r="AKF47" s="83"/>
      <c r="AKG47" s="83"/>
      <c r="AKH47" s="83"/>
      <c r="AKI47" s="83"/>
      <c r="AKJ47" s="83"/>
      <c r="AKK47" s="83"/>
      <c r="AKL47" s="83"/>
      <c r="AKM47" s="83"/>
      <c r="AKN47" s="83"/>
      <c r="AKO47" s="83"/>
      <c r="AKP47" s="83"/>
      <c r="AKQ47" s="83"/>
      <c r="AKR47" s="83"/>
      <c r="AKS47" s="83"/>
      <c r="AKT47" s="83"/>
      <c r="AKU47" s="83"/>
      <c r="AKV47" s="83"/>
      <c r="AKW47" s="83"/>
      <c r="AKX47" s="83"/>
      <c r="AKY47" s="83"/>
      <c r="AKZ47" s="83"/>
      <c r="ALA47" s="83"/>
      <c r="ALB47" s="83"/>
      <c r="ALC47" s="83"/>
      <c r="ALD47" s="83"/>
      <c r="ALE47" s="83"/>
      <c r="ALF47" s="83"/>
      <c r="ALG47" s="83"/>
      <c r="ALH47" s="83"/>
      <c r="ALI47" s="83"/>
      <c r="ALJ47" s="83"/>
      <c r="ALK47" s="83"/>
      <c r="ALL47" s="83"/>
      <c r="ALM47" s="83"/>
      <c r="ALN47" s="83"/>
      <c r="ALO47" s="83"/>
      <c r="ALP47" s="83"/>
      <c r="ALQ47" s="83"/>
      <c r="ALR47" s="83"/>
      <c r="ALS47" s="83"/>
      <c r="ALT47" s="83"/>
      <c r="ALU47" s="83"/>
      <c r="ALV47" s="83"/>
      <c r="ALW47" s="83"/>
      <c r="ALX47" s="83"/>
      <c r="ALY47" s="83"/>
      <c r="ALZ47" s="83"/>
      <c r="AMA47" s="83"/>
      <c r="AMB47" s="83"/>
      <c r="AMC47" s="83"/>
      <c r="AMD47" s="83"/>
      <c r="AME47" s="83"/>
      <c r="AMF47" s="83"/>
      <c r="AMG47" s="83"/>
      <c r="AMH47" s="83"/>
      <c r="AMI47" s="83"/>
      <c r="AMJ47" s="83"/>
      <c r="AMK47" s="83"/>
      <c r="AML47" s="83"/>
      <c r="AMM47" s="83"/>
      <c r="AMN47" s="83"/>
      <c r="AMO47" s="83"/>
    </row>
    <row r="48" spans="1:1029" s="140" customFormat="1" ht="20.25">
      <c r="A48" s="258" t="s">
        <v>98</v>
      </c>
      <c r="B48" s="267" t="s">
        <v>100</v>
      </c>
      <c r="C48" s="271"/>
      <c r="D48" s="271"/>
      <c r="E48" s="271">
        <v>4</v>
      </c>
      <c r="F48" s="253">
        <f t="shared" si="8"/>
        <v>36</v>
      </c>
      <c r="G48" s="253">
        <v>14</v>
      </c>
      <c r="H48" s="271"/>
      <c r="I48" s="253">
        <f>F48-H48</f>
        <v>36</v>
      </c>
      <c r="J48" s="253">
        <f>I48-K48</f>
        <v>22</v>
      </c>
      <c r="K48" s="253">
        <v>14</v>
      </c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5"/>
      <c r="W48" s="255">
        <v>36</v>
      </c>
      <c r="X48" s="253"/>
      <c r="Y48" s="253"/>
      <c r="Z48" s="138"/>
      <c r="AA48" s="138"/>
      <c r="AB48" s="21">
        <f t="shared" si="3"/>
        <v>36</v>
      </c>
      <c r="AC48" s="21">
        <f t="shared" si="4"/>
        <v>0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  <c r="ZZ48" s="34"/>
      <c r="AAA48" s="34"/>
      <c r="AAB48" s="34"/>
      <c r="AAC48" s="34"/>
      <c r="AAD48" s="34"/>
      <c r="AAE48" s="34"/>
      <c r="AAF48" s="34"/>
      <c r="AAG48" s="34"/>
      <c r="AAH48" s="34"/>
      <c r="AAI48" s="34"/>
      <c r="AAJ48" s="34"/>
      <c r="AAK48" s="34"/>
      <c r="AAL48" s="34"/>
      <c r="AAM48" s="34"/>
      <c r="AAN48" s="34"/>
      <c r="AAO48" s="34"/>
      <c r="AAP48" s="34"/>
      <c r="AAQ48" s="34"/>
      <c r="AAR48" s="34"/>
      <c r="AAS48" s="34"/>
      <c r="AAT48" s="34"/>
      <c r="AAU48" s="34"/>
      <c r="AAV48" s="34"/>
      <c r="AAW48" s="34"/>
      <c r="AAX48" s="34"/>
      <c r="AAY48" s="34"/>
      <c r="AAZ48" s="34"/>
      <c r="ABA48" s="34"/>
      <c r="ABB48" s="34"/>
      <c r="ABC48" s="34"/>
      <c r="ABD48" s="34"/>
      <c r="ABE48" s="34"/>
      <c r="ABF48" s="34"/>
      <c r="ABG48" s="34"/>
      <c r="ABH48" s="34"/>
      <c r="ABI48" s="34"/>
      <c r="ABJ48" s="34"/>
      <c r="ABK48" s="34"/>
      <c r="ABL48" s="34"/>
      <c r="ABM48" s="34"/>
      <c r="ABN48" s="34"/>
      <c r="ABO48" s="34"/>
      <c r="ABP48" s="34"/>
      <c r="ABQ48" s="34"/>
      <c r="ABR48" s="34"/>
      <c r="ABS48" s="34"/>
      <c r="ABT48" s="34"/>
      <c r="ABU48" s="34"/>
      <c r="ABV48" s="34"/>
      <c r="ABW48" s="34"/>
      <c r="ABX48" s="34"/>
      <c r="ABY48" s="34"/>
      <c r="ABZ48" s="34"/>
      <c r="ACA48" s="34"/>
      <c r="ACB48" s="34"/>
      <c r="ACC48" s="34"/>
      <c r="ACD48" s="34"/>
      <c r="ACE48" s="34"/>
      <c r="ACF48" s="34"/>
      <c r="ACG48" s="34"/>
      <c r="ACH48" s="34"/>
      <c r="ACI48" s="34"/>
      <c r="ACJ48" s="34"/>
      <c r="ACK48" s="34"/>
      <c r="ACL48" s="34"/>
      <c r="ACM48" s="34"/>
      <c r="ACN48" s="34"/>
      <c r="ACO48" s="34"/>
      <c r="ACP48" s="34"/>
      <c r="ACQ48" s="34"/>
      <c r="ACR48" s="34"/>
      <c r="ACS48" s="34"/>
      <c r="ACT48" s="34"/>
      <c r="ACU48" s="34"/>
      <c r="ACV48" s="34"/>
      <c r="ACW48" s="34"/>
      <c r="ACX48" s="34"/>
      <c r="ACY48" s="34"/>
      <c r="ACZ48" s="34"/>
      <c r="ADA48" s="34"/>
      <c r="ADB48" s="34"/>
      <c r="ADC48" s="34"/>
      <c r="ADD48" s="34"/>
      <c r="ADE48" s="34"/>
      <c r="ADF48" s="34"/>
      <c r="ADG48" s="34"/>
      <c r="ADH48" s="34"/>
      <c r="ADI48" s="34"/>
      <c r="ADJ48" s="34"/>
      <c r="ADK48" s="34"/>
      <c r="ADL48" s="34"/>
      <c r="ADM48" s="34"/>
      <c r="ADN48" s="34"/>
      <c r="ADO48" s="34"/>
      <c r="ADP48" s="34"/>
      <c r="ADQ48" s="34"/>
      <c r="ADR48" s="34"/>
      <c r="ADS48" s="34"/>
      <c r="ADT48" s="34"/>
      <c r="ADU48" s="34"/>
      <c r="ADV48" s="34"/>
      <c r="ADW48" s="34"/>
      <c r="ADX48" s="34"/>
      <c r="ADY48" s="34"/>
      <c r="ADZ48" s="34"/>
      <c r="AEA48" s="34"/>
      <c r="AEB48" s="34"/>
      <c r="AEC48" s="34"/>
      <c r="AED48" s="34"/>
      <c r="AEE48" s="34"/>
      <c r="AEF48" s="34"/>
      <c r="AEG48" s="34"/>
      <c r="AEH48" s="34"/>
      <c r="AEI48" s="34"/>
      <c r="AEJ48" s="34"/>
      <c r="AEK48" s="34"/>
      <c r="AEL48" s="34"/>
      <c r="AEM48" s="34"/>
      <c r="AEN48" s="34"/>
      <c r="AEO48" s="34"/>
      <c r="AEP48" s="34"/>
      <c r="AEQ48" s="34"/>
      <c r="AER48" s="34"/>
      <c r="AES48" s="34"/>
      <c r="AET48" s="34"/>
      <c r="AEU48" s="34"/>
      <c r="AEV48" s="34"/>
      <c r="AEW48" s="34"/>
      <c r="AEX48" s="34"/>
      <c r="AEY48" s="34"/>
      <c r="AEZ48" s="34"/>
      <c r="AFA48" s="34"/>
      <c r="AFB48" s="34"/>
      <c r="AFC48" s="34"/>
      <c r="AFD48" s="34"/>
      <c r="AFE48" s="34"/>
      <c r="AFF48" s="34"/>
      <c r="AFG48" s="34"/>
      <c r="AFH48" s="34"/>
      <c r="AFI48" s="34"/>
      <c r="AFJ48" s="34"/>
      <c r="AFK48" s="34"/>
      <c r="AFL48" s="34"/>
      <c r="AFM48" s="34"/>
      <c r="AFN48" s="34"/>
      <c r="AFO48" s="34"/>
      <c r="AFP48" s="34"/>
      <c r="AFQ48" s="34"/>
      <c r="AFR48" s="34"/>
      <c r="AFS48" s="34"/>
      <c r="AFT48" s="34"/>
      <c r="AFU48" s="34"/>
      <c r="AFV48" s="34"/>
      <c r="AFW48" s="34"/>
      <c r="AFX48" s="34"/>
      <c r="AFY48" s="34"/>
      <c r="AFZ48" s="34"/>
      <c r="AGA48" s="34"/>
      <c r="AGB48" s="34"/>
      <c r="AGC48" s="34"/>
      <c r="AGD48" s="34"/>
      <c r="AGE48" s="34"/>
      <c r="AGF48" s="34"/>
      <c r="AGG48" s="34"/>
      <c r="AGH48" s="34"/>
      <c r="AGI48" s="34"/>
      <c r="AGJ48" s="34"/>
      <c r="AGK48" s="34"/>
      <c r="AGL48" s="34"/>
      <c r="AGM48" s="34"/>
      <c r="AGN48" s="34"/>
      <c r="AGO48" s="34"/>
      <c r="AGP48" s="34"/>
      <c r="AGQ48" s="34"/>
      <c r="AGR48" s="34"/>
      <c r="AGS48" s="34"/>
      <c r="AGT48" s="34"/>
      <c r="AGU48" s="34"/>
      <c r="AGV48" s="34"/>
      <c r="AGW48" s="34"/>
      <c r="AGX48" s="34"/>
      <c r="AGY48" s="34"/>
      <c r="AGZ48" s="34"/>
      <c r="AHA48" s="34"/>
      <c r="AHB48" s="34"/>
      <c r="AHC48" s="34"/>
      <c r="AHD48" s="34"/>
      <c r="AHE48" s="34"/>
      <c r="AHF48" s="34"/>
      <c r="AHG48" s="34"/>
      <c r="AHH48" s="34"/>
      <c r="AHI48" s="34"/>
      <c r="AHJ48" s="34"/>
      <c r="AHK48" s="34"/>
      <c r="AHL48" s="34"/>
      <c r="AHM48" s="34"/>
      <c r="AHN48" s="34"/>
      <c r="AHO48" s="34"/>
      <c r="AHP48" s="34"/>
      <c r="AHQ48" s="34"/>
      <c r="AHR48" s="34"/>
      <c r="AHS48" s="34"/>
      <c r="AHT48" s="34"/>
      <c r="AHU48" s="34"/>
      <c r="AHV48" s="34"/>
      <c r="AHW48" s="34"/>
      <c r="AHX48" s="34"/>
      <c r="AHY48" s="34"/>
      <c r="AHZ48" s="34"/>
      <c r="AIA48" s="34"/>
      <c r="AIB48" s="34"/>
      <c r="AIC48" s="34"/>
      <c r="AID48" s="34"/>
      <c r="AIE48" s="34"/>
      <c r="AIF48" s="34"/>
      <c r="AIG48" s="34"/>
      <c r="AIH48" s="34"/>
      <c r="AII48" s="34"/>
      <c r="AIJ48" s="34"/>
      <c r="AIK48" s="34"/>
      <c r="AIL48" s="34"/>
      <c r="AIM48" s="34"/>
      <c r="AIN48" s="34"/>
      <c r="AIO48" s="34"/>
      <c r="AIP48" s="34"/>
      <c r="AIQ48" s="34"/>
      <c r="AIR48" s="34"/>
      <c r="AIS48" s="34"/>
      <c r="AIT48" s="34"/>
      <c r="AIU48" s="34"/>
      <c r="AIV48" s="34"/>
      <c r="AIW48" s="34"/>
      <c r="AIX48" s="34"/>
      <c r="AIY48" s="34"/>
      <c r="AIZ48" s="34"/>
      <c r="AJA48" s="34"/>
      <c r="AJB48" s="34"/>
      <c r="AJC48" s="34"/>
      <c r="AJD48" s="34"/>
      <c r="AJE48" s="34"/>
      <c r="AJF48" s="34"/>
      <c r="AJG48" s="34"/>
      <c r="AJH48" s="34"/>
      <c r="AJI48" s="34"/>
      <c r="AJJ48" s="34"/>
      <c r="AJK48" s="34"/>
      <c r="AJL48" s="34"/>
      <c r="AJM48" s="34"/>
      <c r="AJN48" s="34"/>
      <c r="AJO48" s="34"/>
      <c r="AJP48" s="34"/>
      <c r="AJQ48" s="34"/>
      <c r="AJR48" s="34"/>
      <c r="AJS48" s="34"/>
      <c r="AJT48" s="34"/>
      <c r="AJU48" s="34"/>
      <c r="AJV48" s="34"/>
      <c r="AJW48" s="34"/>
      <c r="AJX48" s="34"/>
      <c r="AJY48" s="34"/>
      <c r="AJZ48" s="34"/>
      <c r="AKA48" s="34"/>
      <c r="AKB48" s="34"/>
      <c r="AKC48" s="34"/>
      <c r="AKD48" s="34"/>
      <c r="AKE48" s="34"/>
      <c r="AKF48" s="34"/>
      <c r="AKG48" s="34"/>
      <c r="AKH48" s="34"/>
      <c r="AKI48" s="34"/>
      <c r="AKJ48" s="34"/>
      <c r="AKK48" s="34"/>
      <c r="AKL48" s="34"/>
      <c r="AKM48" s="34"/>
      <c r="AKN48" s="34"/>
      <c r="AKO48" s="34"/>
      <c r="AKP48" s="34"/>
      <c r="AKQ48" s="34"/>
      <c r="AKR48" s="34"/>
      <c r="AKS48" s="34"/>
      <c r="AKT48" s="34"/>
      <c r="AKU48" s="34"/>
      <c r="AKV48" s="34"/>
      <c r="AKW48" s="34"/>
      <c r="AKX48" s="34"/>
      <c r="AKY48" s="34"/>
      <c r="AKZ48" s="34"/>
      <c r="ALA48" s="34"/>
      <c r="ALB48" s="34"/>
      <c r="ALC48" s="34"/>
      <c r="ALD48" s="34"/>
      <c r="ALE48" s="34"/>
      <c r="ALF48" s="34"/>
      <c r="ALG48" s="34"/>
      <c r="ALH48" s="34"/>
      <c r="ALI48" s="34"/>
      <c r="ALJ48" s="34"/>
      <c r="ALK48" s="34"/>
      <c r="ALL48" s="34"/>
      <c r="ALM48" s="34"/>
      <c r="ALN48" s="34"/>
      <c r="ALO48" s="34"/>
      <c r="ALP48" s="34"/>
      <c r="ALQ48" s="34"/>
      <c r="ALR48" s="34"/>
      <c r="ALS48" s="34"/>
      <c r="ALT48" s="34"/>
      <c r="ALU48" s="34"/>
      <c r="ALV48" s="34"/>
      <c r="ALW48" s="34"/>
      <c r="ALX48" s="34"/>
      <c r="ALY48" s="34"/>
      <c r="ALZ48" s="34"/>
      <c r="AMA48" s="34"/>
      <c r="AMB48" s="34"/>
      <c r="AMC48" s="34"/>
      <c r="AMD48" s="34"/>
      <c r="AME48" s="34"/>
      <c r="AMF48" s="34"/>
      <c r="AMG48" s="34"/>
      <c r="AMH48" s="34"/>
      <c r="AMI48" s="34"/>
      <c r="AMJ48" s="34"/>
      <c r="AMK48" s="34"/>
      <c r="AML48" s="34"/>
      <c r="AMM48" s="34"/>
      <c r="AMN48" s="34"/>
      <c r="AMO48" s="34"/>
    </row>
    <row r="49" spans="1:1029" s="140" customFormat="1" ht="16.5" customHeight="1">
      <c r="A49" s="258" t="s">
        <v>243</v>
      </c>
      <c r="B49" s="267" t="s">
        <v>101</v>
      </c>
      <c r="C49" s="271"/>
      <c r="D49" s="271">
        <v>2</v>
      </c>
      <c r="E49" s="271"/>
      <c r="F49" s="253">
        <f t="shared" si="8"/>
        <v>36</v>
      </c>
      <c r="G49" s="253">
        <v>10</v>
      </c>
      <c r="H49" s="271"/>
      <c r="I49" s="253">
        <f>F49-H49</f>
        <v>36</v>
      </c>
      <c r="J49" s="253">
        <f>I49-K49</f>
        <v>26</v>
      </c>
      <c r="K49" s="253">
        <v>10</v>
      </c>
      <c r="L49" s="253"/>
      <c r="M49" s="253"/>
      <c r="N49" s="253"/>
      <c r="O49" s="253"/>
      <c r="P49" s="253"/>
      <c r="Q49" s="253"/>
      <c r="R49" s="253"/>
      <c r="S49" s="253"/>
      <c r="T49" s="253"/>
      <c r="U49" s="253">
        <v>36</v>
      </c>
      <c r="V49" s="255"/>
      <c r="W49" s="255"/>
      <c r="X49" s="253"/>
      <c r="Y49" s="253"/>
      <c r="Z49" s="138"/>
      <c r="AA49" s="138"/>
      <c r="AB49" s="21">
        <f t="shared" si="3"/>
        <v>0</v>
      </c>
      <c r="AC49" s="21">
        <f t="shared" si="4"/>
        <v>0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4"/>
      <c r="ALN49" s="34"/>
      <c r="ALO49" s="34"/>
      <c r="ALP49" s="34"/>
      <c r="ALQ49" s="34"/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  <c r="AMJ49" s="34"/>
      <c r="AMK49" s="34"/>
      <c r="AML49" s="34"/>
      <c r="AMM49" s="34"/>
      <c r="AMN49" s="34"/>
      <c r="AMO49" s="34"/>
    </row>
    <row r="50" spans="1:1029" s="137" customFormat="1" ht="15" customHeight="1">
      <c r="A50" s="276" t="s">
        <v>244</v>
      </c>
      <c r="B50" s="266" t="s">
        <v>92</v>
      </c>
      <c r="C50" s="265"/>
      <c r="D50" s="265">
        <v>4</v>
      </c>
      <c r="E50" s="265"/>
      <c r="F50" s="259">
        <f t="shared" si="8"/>
        <v>48</v>
      </c>
      <c r="G50" s="259">
        <v>12</v>
      </c>
      <c r="H50" s="265"/>
      <c r="I50" s="259">
        <f>F50-H50</f>
        <v>48</v>
      </c>
      <c r="J50" s="259">
        <f>I50-K50</f>
        <v>36</v>
      </c>
      <c r="K50" s="259">
        <v>12</v>
      </c>
      <c r="L50" s="259"/>
      <c r="M50" s="259"/>
      <c r="N50" s="259"/>
      <c r="O50" s="259"/>
      <c r="P50" s="259"/>
      <c r="Q50" s="259"/>
      <c r="R50" s="259"/>
      <c r="S50" s="259"/>
      <c r="T50" s="259"/>
      <c r="U50" s="255"/>
      <c r="V50" s="255"/>
      <c r="W50" s="255">
        <v>48</v>
      </c>
      <c r="X50" s="259"/>
      <c r="Y50" s="259"/>
      <c r="Z50" s="139"/>
      <c r="AA50" s="139"/>
      <c r="AB50" s="21">
        <f t="shared" si="3"/>
        <v>48</v>
      </c>
      <c r="AC50" s="21">
        <f t="shared" si="4"/>
        <v>0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  <c r="AML50" s="21"/>
      <c r="AMM50" s="21"/>
      <c r="AMN50" s="21"/>
      <c r="AMO50" s="21"/>
    </row>
    <row r="51" spans="1:1029" s="137" customFormat="1" ht="15" customHeight="1">
      <c r="A51" s="276" t="s">
        <v>245</v>
      </c>
      <c r="B51" s="266" t="s">
        <v>93</v>
      </c>
      <c r="C51" s="265"/>
      <c r="D51" s="265">
        <v>2</v>
      </c>
      <c r="E51" s="265"/>
      <c r="F51" s="259">
        <f t="shared" si="8"/>
        <v>51</v>
      </c>
      <c r="G51" s="259">
        <v>16</v>
      </c>
      <c r="H51" s="265"/>
      <c r="I51" s="259">
        <f>F51-H51</f>
        <v>51</v>
      </c>
      <c r="J51" s="259">
        <f>I51-K51</f>
        <v>35</v>
      </c>
      <c r="K51" s="259">
        <v>16</v>
      </c>
      <c r="L51" s="259"/>
      <c r="M51" s="259"/>
      <c r="N51" s="259"/>
      <c r="O51" s="259"/>
      <c r="P51" s="259"/>
      <c r="Q51" s="259"/>
      <c r="R51" s="259"/>
      <c r="S51" s="259"/>
      <c r="T51" s="259"/>
      <c r="U51" s="259">
        <v>51</v>
      </c>
      <c r="V51" s="255"/>
      <c r="W51" s="255"/>
      <c r="X51" s="259"/>
      <c r="Y51" s="259"/>
      <c r="Z51" s="139"/>
      <c r="AA51" s="139"/>
      <c r="AB51" s="21">
        <f t="shared" si="3"/>
        <v>0</v>
      </c>
      <c r="AC51" s="21">
        <f t="shared" si="4"/>
        <v>0</v>
      </c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  <c r="AML51" s="21"/>
      <c r="AMM51" s="21"/>
      <c r="AMN51" s="21"/>
      <c r="AMO51" s="21"/>
    </row>
    <row r="52" spans="1:1029" s="137" customFormat="1" ht="18" customHeight="1" thickBot="1">
      <c r="A52" s="276" t="s">
        <v>246</v>
      </c>
      <c r="B52" s="266" t="s">
        <v>102</v>
      </c>
      <c r="C52" s="265"/>
      <c r="D52" s="265"/>
      <c r="E52" s="265">
        <v>4</v>
      </c>
      <c r="F52" s="259">
        <f t="shared" si="8"/>
        <v>68</v>
      </c>
      <c r="G52" s="259">
        <v>48</v>
      </c>
      <c r="H52" s="265"/>
      <c r="I52" s="259">
        <f>F52-H52</f>
        <v>68</v>
      </c>
      <c r="J52" s="259">
        <f>I52-K52</f>
        <v>20</v>
      </c>
      <c r="K52" s="259">
        <v>48</v>
      </c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5"/>
      <c r="W52" s="255">
        <v>68</v>
      </c>
      <c r="X52" s="259"/>
      <c r="Y52" s="259"/>
      <c r="Z52" s="139"/>
      <c r="AA52" s="139"/>
      <c r="AB52" s="21">
        <f t="shared" si="3"/>
        <v>68</v>
      </c>
      <c r="AC52" s="21">
        <f t="shared" si="4"/>
        <v>0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  <c r="ALX52" s="21"/>
      <c r="ALY52" s="21"/>
      <c r="ALZ52" s="21"/>
      <c r="AMA52" s="21"/>
      <c r="AMB52" s="21"/>
      <c r="AMC52" s="21"/>
      <c r="AMD52" s="21"/>
      <c r="AME52" s="21"/>
      <c r="AMF52" s="21"/>
      <c r="AMG52" s="21"/>
      <c r="AMH52" s="21"/>
      <c r="AMI52" s="21"/>
      <c r="AMJ52" s="21"/>
      <c r="AMK52" s="21"/>
      <c r="AML52" s="21"/>
      <c r="AMM52" s="21"/>
      <c r="AMN52" s="21"/>
      <c r="AMO52" s="21"/>
    </row>
    <row r="53" spans="1:1029" s="137" customFormat="1" ht="43.5" customHeight="1" thickBot="1">
      <c r="A53" s="277" t="s">
        <v>103</v>
      </c>
      <c r="B53" s="278" t="s">
        <v>104</v>
      </c>
      <c r="C53" s="277" t="s">
        <v>228</v>
      </c>
      <c r="D53" s="277"/>
      <c r="E53" s="277"/>
      <c r="F53" s="277">
        <f>F54+F55+F56+F57</f>
        <v>338</v>
      </c>
      <c r="G53" s="277">
        <f t="shared" ref="G53:Y53" si="14">G54+G55+G56+G57</f>
        <v>176</v>
      </c>
      <c r="H53" s="277">
        <f t="shared" si="14"/>
        <v>4</v>
      </c>
      <c r="I53" s="277">
        <f t="shared" si="14"/>
        <v>334</v>
      </c>
      <c r="J53" s="277">
        <f t="shared" si="14"/>
        <v>86</v>
      </c>
      <c r="K53" s="277">
        <f t="shared" si="14"/>
        <v>104</v>
      </c>
      <c r="L53" s="277">
        <f t="shared" si="14"/>
        <v>0</v>
      </c>
      <c r="M53" s="277">
        <f t="shared" si="14"/>
        <v>72</v>
      </c>
      <c r="N53" s="277">
        <f t="shared" si="14"/>
        <v>36</v>
      </c>
      <c r="O53" s="277">
        <f t="shared" si="14"/>
        <v>0</v>
      </c>
      <c r="P53" s="277">
        <v>36</v>
      </c>
      <c r="Q53" s="277">
        <v>18</v>
      </c>
      <c r="R53" s="277">
        <v>18</v>
      </c>
      <c r="S53" s="277">
        <f t="shared" si="14"/>
        <v>0</v>
      </c>
      <c r="T53" s="277">
        <f t="shared" si="14"/>
        <v>0</v>
      </c>
      <c r="U53" s="277">
        <f t="shared" si="14"/>
        <v>73</v>
      </c>
      <c r="V53" s="277">
        <f t="shared" si="14"/>
        <v>122</v>
      </c>
      <c r="W53" s="277">
        <f t="shared" si="14"/>
        <v>143</v>
      </c>
      <c r="X53" s="277">
        <f t="shared" si="14"/>
        <v>0</v>
      </c>
      <c r="Y53" s="277">
        <f t="shared" si="14"/>
        <v>0</v>
      </c>
      <c r="Z53" s="149">
        <f t="shared" ref="Z53:AC53" si="15">Z54+Z55+Z56+Z57</f>
        <v>0</v>
      </c>
      <c r="AA53" s="149">
        <f t="shared" si="15"/>
        <v>0</v>
      </c>
      <c r="AB53" s="223">
        <f t="shared" si="15"/>
        <v>265</v>
      </c>
      <c r="AC53" s="148">
        <f t="shared" si="15"/>
        <v>0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  <c r="AMK53" s="21"/>
      <c r="AML53" s="21"/>
      <c r="AMM53" s="21"/>
      <c r="AMN53" s="21"/>
      <c r="AMO53" s="21"/>
    </row>
    <row r="54" spans="1:1029" s="137" customFormat="1" ht="40.5">
      <c r="A54" s="266" t="s">
        <v>105</v>
      </c>
      <c r="B54" s="266" t="s">
        <v>106</v>
      </c>
      <c r="C54" s="265"/>
      <c r="D54" s="265"/>
      <c r="E54" s="265">
        <v>2.2999999999999998</v>
      </c>
      <c r="F54" s="259">
        <f>SUM(T54:AA54)</f>
        <v>123</v>
      </c>
      <c r="G54" s="259">
        <v>84</v>
      </c>
      <c r="H54" s="265">
        <v>2</v>
      </c>
      <c r="I54" s="259">
        <f>F54-H54</f>
        <v>121</v>
      </c>
      <c r="J54" s="259">
        <f>I54-K54</f>
        <v>37</v>
      </c>
      <c r="K54" s="259">
        <v>84</v>
      </c>
      <c r="L54" s="259"/>
      <c r="M54" s="259"/>
      <c r="N54" s="259"/>
      <c r="O54" s="259"/>
      <c r="P54" s="259"/>
      <c r="Q54" s="259"/>
      <c r="R54" s="259"/>
      <c r="S54" s="259"/>
      <c r="T54" s="259"/>
      <c r="U54" s="259">
        <v>37</v>
      </c>
      <c r="V54" s="255">
        <v>86</v>
      </c>
      <c r="W54" s="255"/>
      <c r="X54" s="259"/>
      <c r="Y54" s="259"/>
      <c r="Z54" s="139"/>
      <c r="AA54" s="139"/>
      <c r="AB54" s="21">
        <f t="shared" si="3"/>
        <v>86</v>
      </c>
      <c r="AC54" s="21">
        <f t="shared" si="4"/>
        <v>0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  <c r="AML54" s="21"/>
      <c r="AMM54" s="21"/>
      <c r="AMN54" s="21"/>
      <c r="AMO54" s="21"/>
    </row>
    <row r="55" spans="1:1029" s="137" customFormat="1" ht="40.5">
      <c r="A55" s="266" t="s">
        <v>107</v>
      </c>
      <c r="B55" s="266" t="s">
        <v>108</v>
      </c>
      <c r="C55" s="265"/>
      <c r="D55" s="265"/>
      <c r="E55" s="265">
        <v>4</v>
      </c>
      <c r="F55" s="259">
        <f>SUM(T55:AA55)</f>
        <v>71</v>
      </c>
      <c r="G55" s="259">
        <v>20</v>
      </c>
      <c r="H55" s="265">
        <v>2</v>
      </c>
      <c r="I55" s="259">
        <f>F55-H55</f>
        <v>69</v>
      </c>
      <c r="J55" s="259">
        <f>I55-K55</f>
        <v>49</v>
      </c>
      <c r="K55" s="259">
        <v>20</v>
      </c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5"/>
      <c r="W55" s="255">
        <v>71</v>
      </c>
      <c r="X55" s="259"/>
      <c r="Y55" s="259"/>
      <c r="Z55" s="139"/>
      <c r="AA55" s="139"/>
      <c r="AB55" s="21">
        <f t="shared" si="3"/>
        <v>71</v>
      </c>
      <c r="AC55" s="21">
        <f t="shared" si="4"/>
        <v>0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  <c r="AML55" s="21"/>
      <c r="AMM55" s="21"/>
      <c r="AMN55" s="21"/>
      <c r="AMO55" s="21"/>
    </row>
    <row r="56" spans="1:1029" s="137" customFormat="1" ht="16.5" customHeight="1">
      <c r="A56" s="259" t="s">
        <v>159</v>
      </c>
      <c r="B56" s="266" t="s">
        <v>28</v>
      </c>
      <c r="C56" s="265"/>
      <c r="D56" s="265"/>
      <c r="E56" s="265" t="s">
        <v>288</v>
      </c>
      <c r="F56" s="265">
        <f>SUM(T56:AA56)</f>
        <v>108</v>
      </c>
      <c r="G56" s="265">
        <v>36</v>
      </c>
      <c r="H56" s="265"/>
      <c r="I56" s="259">
        <f>F56-H56</f>
        <v>108</v>
      </c>
      <c r="J56" s="265"/>
      <c r="K56" s="265"/>
      <c r="L56" s="265"/>
      <c r="M56" s="265">
        <f>SUM(V56:AA56)</f>
        <v>72</v>
      </c>
      <c r="N56" s="265"/>
      <c r="O56" s="265"/>
      <c r="P56" s="265"/>
      <c r="Q56" s="265"/>
      <c r="R56" s="265"/>
      <c r="S56" s="265"/>
      <c r="T56" s="265"/>
      <c r="U56" s="265">
        <v>36</v>
      </c>
      <c r="V56" s="279">
        <v>36</v>
      </c>
      <c r="W56" s="279">
        <v>36</v>
      </c>
      <c r="X56" s="271"/>
      <c r="Y56" s="271"/>
      <c r="Z56" s="141"/>
      <c r="AA56" s="141"/>
      <c r="AB56" s="21">
        <f t="shared" si="3"/>
        <v>72</v>
      </c>
      <c r="AC56" s="21">
        <f t="shared" si="4"/>
        <v>0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 s="21"/>
      <c r="AMK56" s="21"/>
      <c r="AML56" s="21"/>
      <c r="AMM56" s="21"/>
      <c r="AMN56" s="21"/>
      <c r="AMO56" s="21"/>
    </row>
    <row r="57" spans="1:1029" s="137" customFormat="1" ht="20.25" customHeight="1">
      <c r="A57" s="259" t="s">
        <v>160</v>
      </c>
      <c r="B57" s="266" t="s">
        <v>171</v>
      </c>
      <c r="C57" s="265"/>
      <c r="D57" s="265"/>
      <c r="E57" s="265">
        <v>4</v>
      </c>
      <c r="F57" s="265">
        <f>SUM(T57:AA57)</f>
        <v>36</v>
      </c>
      <c r="G57" s="265">
        <v>36</v>
      </c>
      <c r="H57" s="265"/>
      <c r="I57" s="259">
        <f>F57-H57</f>
        <v>36</v>
      </c>
      <c r="J57" s="265"/>
      <c r="K57" s="265"/>
      <c r="L57" s="265"/>
      <c r="M57" s="265"/>
      <c r="N57" s="265">
        <f>SUM(V57:AA57)</f>
        <v>36</v>
      </c>
      <c r="O57" s="265"/>
      <c r="P57" s="265"/>
      <c r="Q57" s="265"/>
      <c r="R57" s="265"/>
      <c r="S57" s="265"/>
      <c r="T57" s="265"/>
      <c r="U57" s="265"/>
      <c r="V57" s="279"/>
      <c r="W57" s="279">
        <v>36</v>
      </c>
      <c r="X57" s="271"/>
      <c r="Y57" s="271"/>
      <c r="Z57" s="144"/>
      <c r="AA57" s="141"/>
      <c r="AB57" s="21">
        <f t="shared" si="3"/>
        <v>36</v>
      </c>
      <c r="AC57" s="21">
        <f t="shared" si="4"/>
        <v>0</v>
      </c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  <c r="AMK57" s="21"/>
      <c r="AML57" s="21"/>
      <c r="AMM57" s="21"/>
      <c r="AMN57" s="21"/>
      <c r="AMO57" s="21"/>
    </row>
    <row r="58" spans="1:1029" s="137" customFormat="1" ht="33.75" customHeight="1">
      <c r="A58" s="277" t="s">
        <v>109</v>
      </c>
      <c r="B58" s="278" t="s">
        <v>111</v>
      </c>
      <c r="C58" s="277" t="s">
        <v>268</v>
      </c>
      <c r="D58" s="277"/>
      <c r="E58" s="277"/>
      <c r="F58" s="277">
        <f>F59+F60+F61+F62</f>
        <v>296</v>
      </c>
      <c r="G58" s="277">
        <f t="shared" ref="G58:Y58" si="16">G59+G60+G61+G62</f>
        <v>180</v>
      </c>
      <c r="H58" s="277">
        <f t="shared" si="16"/>
        <v>4</v>
      </c>
      <c r="I58" s="277">
        <f t="shared" si="16"/>
        <v>292</v>
      </c>
      <c r="J58" s="277">
        <f t="shared" si="16"/>
        <v>112</v>
      </c>
      <c r="K58" s="277">
        <f t="shared" si="16"/>
        <v>72</v>
      </c>
      <c r="L58" s="277">
        <f t="shared" si="16"/>
        <v>0</v>
      </c>
      <c r="M58" s="277">
        <f t="shared" si="16"/>
        <v>36</v>
      </c>
      <c r="N58" s="277">
        <f t="shared" si="16"/>
        <v>72</v>
      </c>
      <c r="O58" s="277">
        <f t="shared" si="16"/>
        <v>0</v>
      </c>
      <c r="P58" s="277">
        <v>18</v>
      </c>
      <c r="Q58" s="277">
        <f t="shared" si="16"/>
        <v>0</v>
      </c>
      <c r="R58" s="277">
        <v>18</v>
      </c>
      <c r="S58" s="277">
        <f t="shared" si="16"/>
        <v>0</v>
      </c>
      <c r="T58" s="277">
        <f t="shared" si="16"/>
        <v>0</v>
      </c>
      <c r="U58" s="277">
        <f t="shared" si="16"/>
        <v>0</v>
      </c>
      <c r="V58" s="277">
        <f t="shared" si="16"/>
        <v>0</v>
      </c>
      <c r="W58" s="277">
        <f t="shared" si="16"/>
        <v>34</v>
      </c>
      <c r="X58" s="277">
        <f t="shared" si="16"/>
        <v>226</v>
      </c>
      <c r="Y58" s="277">
        <f t="shared" si="16"/>
        <v>36</v>
      </c>
      <c r="Z58" s="149">
        <f>SUM(Z59:Z60)</f>
        <v>0</v>
      </c>
      <c r="AA58" s="149">
        <f>SUM(AA59:AA60)</f>
        <v>0</v>
      </c>
      <c r="AB58" s="21">
        <f t="shared" si="3"/>
        <v>34</v>
      </c>
      <c r="AC58" s="21">
        <f t="shared" si="4"/>
        <v>262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  <c r="AMK58" s="21"/>
      <c r="AML58" s="21"/>
      <c r="AMM58" s="21"/>
      <c r="AMN58" s="21"/>
      <c r="AMO58" s="21"/>
    </row>
    <row r="59" spans="1:1029" s="137" customFormat="1" ht="40.5">
      <c r="A59" s="266" t="s">
        <v>110</v>
      </c>
      <c r="B59" s="266" t="s">
        <v>111</v>
      </c>
      <c r="C59" s="265"/>
      <c r="D59" s="265"/>
      <c r="E59" s="265">
        <v>4.5</v>
      </c>
      <c r="F59" s="259">
        <f>SUM(T59:AA59)</f>
        <v>111</v>
      </c>
      <c r="G59" s="259">
        <v>36</v>
      </c>
      <c r="H59" s="265">
        <v>2</v>
      </c>
      <c r="I59" s="259">
        <f>F59-H59</f>
        <v>109</v>
      </c>
      <c r="J59" s="259">
        <f>I59-K59</f>
        <v>73</v>
      </c>
      <c r="K59" s="259">
        <v>36</v>
      </c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5"/>
      <c r="W59" s="255">
        <v>34</v>
      </c>
      <c r="X59" s="259">
        <v>77</v>
      </c>
      <c r="Y59" s="253"/>
      <c r="Z59" s="138"/>
      <c r="AA59" s="139"/>
      <c r="AB59" s="21">
        <f t="shared" si="3"/>
        <v>34</v>
      </c>
      <c r="AC59" s="21">
        <f>X59+Y59</f>
        <v>77</v>
      </c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  <c r="AMK59" s="21"/>
      <c r="AML59" s="21"/>
      <c r="AMM59" s="21"/>
      <c r="AMN59" s="21"/>
      <c r="AMO59" s="21"/>
    </row>
    <row r="60" spans="1:1029" s="137" customFormat="1" ht="40.5">
      <c r="A60" s="266" t="s">
        <v>112</v>
      </c>
      <c r="B60" s="266" t="s">
        <v>113</v>
      </c>
      <c r="C60" s="265"/>
      <c r="D60" s="265"/>
      <c r="E60" s="265">
        <v>5</v>
      </c>
      <c r="F60" s="259">
        <f>SUM(T60:AA60)</f>
        <v>77</v>
      </c>
      <c r="G60" s="259">
        <v>36</v>
      </c>
      <c r="H60" s="265">
        <v>2</v>
      </c>
      <c r="I60" s="259">
        <f>F60-H60</f>
        <v>75</v>
      </c>
      <c r="J60" s="259">
        <f>I60-K60</f>
        <v>39</v>
      </c>
      <c r="K60" s="259">
        <v>36</v>
      </c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5"/>
      <c r="W60" s="255"/>
      <c r="X60" s="259">
        <v>77</v>
      </c>
      <c r="Y60" s="253"/>
      <c r="Z60" s="138"/>
      <c r="AA60" s="139"/>
      <c r="AB60" s="21">
        <f t="shared" si="3"/>
        <v>0</v>
      </c>
      <c r="AC60" s="21">
        <f>X60+Y60</f>
        <v>77</v>
      </c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  <c r="AMK60" s="21"/>
      <c r="AML60" s="21"/>
      <c r="AMM60" s="21"/>
      <c r="AMN60" s="21"/>
      <c r="AMO60" s="21"/>
    </row>
    <row r="61" spans="1:1029" s="137" customFormat="1" ht="20.25">
      <c r="A61" s="259" t="s">
        <v>161</v>
      </c>
      <c r="B61" s="266" t="s">
        <v>28</v>
      </c>
      <c r="C61" s="265"/>
      <c r="D61" s="265">
        <v>5</v>
      </c>
      <c r="E61" s="265"/>
      <c r="F61" s="265">
        <f>SUM(T61:AA61)</f>
        <v>36</v>
      </c>
      <c r="G61" s="265">
        <v>36</v>
      </c>
      <c r="H61" s="265"/>
      <c r="I61" s="259">
        <f>F61-H61</f>
        <v>36</v>
      </c>
      <c r="J61" s="265"/>
      <c r="K61" s="265"/>
      <c r="L61" s="265"/>
      <c r="M61" s="265">
        <f>SUM(V61:AA61)</f>
        <v>36</v>
      </c>
      <c r="N61" s="265"/>
      <c r="O61" s="265"/>
      <c r="P61" s="265"/>
      <c r="Q61" s="265"/>
      <c r="R61" s="265"/>
      <c r="S61" s="265"/>
      <c r="T61" s="265"/>
      <c r="U61" s="265"/>
      <c r="V61" s="279"/>
      <c r="W61" s="279"/>
      <c r="X61" s="271">
        <v>36</v>
      </c>
      <c r="Y61" s="271"/>
      <c r="Z61" s="144"/>
      <c r="AA61" s="141"/>
      <c r="AB61" s="21">
        <f t="shared" si="3"/>
        <v>0</v>
      </c>
      <c r="AC61" s="21">
        <f>X61+Y61</f>
        <v>36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  <c r="AMK61" s="21"/>
      <c r="AML61" s="21"/>
      <c r="AMM61" s="21"/>
      <c r="AMN61" s="21"/>
      <c r="AMO61" s="21"/>
    </row>
    <row r="62" spans="1:1029" s="137" customFormat="1" ht="22.5" customHeight="1" thickBot="1">
      <c r="A62" s="259" t="s">
        <v>162</v>
      </c>
      <c r="B62" s="266" t="s">
        <v>171</v>
      </c>
      <c r="C62" s="265"/>
      <c r="D62" s="265">
        <v>6</v>
      </c>
      <c r="E62" s="265">
        <v>5</v>
      </c>
      <c r="F62" s="265">
        <v>72</v>
      </c>
      <c r="G62" s="265">
        <v>72</v>
      </c>
      <c r="H62" s="265"/>
      <c r="I62" s="259">
        <f>F62-H62</f>
        <v>72</v>
      </c>
      <c r="J62" s="265"/>
      <c r="K62" s="265"/>
      <c r="L62" s="265"/>
      <c r="M62" s="265"/>
      <c r="N62" s="265">
        <f>SUM(V62:AA62)</f>
        <v>72</v>
      </c>
      <c r="O62" s="265"/>
      <c r="P62" s="265"/>
      <c r="Q62" s="265"/>
      <c r="R62" s="265"/>
      <c r="S62" s="265"/>
      <c r="T62" s="265"/>
      <c r="U62" s="265"/>
      <c r="V62" s="279"/>
      <c r="W62" s="279"/>
      <c r="X62" s="271">
        <v>36</v>
      </c>
      <c r="Y62" s="271">
        <v>36</v>
      </c>
      <c r="Z62" s="144"/>
      <c r="AA62" s="141"/>
      <c r="AB62" s="21">
        <f t="shared" si="3"/>
        <v>0</v>
      </c>
      <c r="AC62" s="21">
        <f>X62+Y62</f>
        <v>72</v>
      </c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1"/>
      <c r="ALJ62" s="21"/>
      <c r="ALK62" s="21"/>
      <c r="ALL62" s="21"/>
      <c r="ALM62" s="21"/>
      <c r="ALN62" s="21"/>
      <c r="ALO62" s="21"/>
      <c r="ALP62" s="21"/>
      <c r="ALQ62" s="21"/>
      <c r="ALR62" s="21"/>
      <c r="ALS62" s="21"/>
      <c r="ALT62" s="21"/>
      <c r="ALU62" s="21"/>
      <c r="ALV62" s="21"/>
      <c r="ALW62" s="21"/>
      <c r="ALX62" s="21"/>
      <c r="ALY62" s="21"/>
      <c r="ALZ62" s="21"/>
      <c r="AMA62" s="21"/>
      <c r="AMB62" s="21"/>
      <c r="AMC62" s="21"/>
      <c r="AMD62" s="21"/>
      <c r="AME62" s="21"/>
      <c r="AMF62" s="21"/>
      <c r="AMG62" s="21"/>
      <c r="AMH62" s="21"/>
      <c r="AMI62" s="21"/>
      <c r="AMJ62" s="21"/>
      <c r="AMK62" s="21"/>
      <c r="AML62" s="21"/>
      <c r="AMM62" s="21"/>
      <c r="AMN62" s="21"/>
      <c r="AMO62" s="21"/>
    </row>
    <row r="63" spans="1:1029" s="137" customFormat="1" ht="24" customHeight="1" thickBot="1">
      <c r="A63" s="277" t="s">
        <v>114</v>
      </c>
      <c r="B63" s="278" t="s">
        <v>115</v>
      </c>
      <c r="C63" s="277" t="s">
        <v>154</v>
      </c>
      <c r="D63" s="277"/>
      <c r="E63" s="277"/>
      <c r="F63" s="277">
        <f>F64+F65+F66+F67</f>
        <v>199</v>
      </c>
      <c r="G63" s="277">
        <f t="shared" ref="G63:Y63" si="17">G64+G65+G66+G67</f>
        <v>182</v>
      </c>
      <c r="H63" s="277">
        <f t="shared" si="17"/>
        <v>4</v>
      </c>
      <c r="I63" s="277">
        <f t="shared" si="17"/>
        <v>195</v>
      </c>
      <c r="J63" s="277">
        <f t="shared" si="17"/>
        <v>43</v>
      </c>
      <c r="K63" s="277">
        <f t="shared" si="17"/>
        <v>60</v>
      </c>
      <c r="L63" s="277">
        <f t="shared" si="17"/>
        <v>20</v>
      </c>
      <c r="M63" s="277">
        <f t="shared" si="17"/>
        <v>36</v>
      </c>
      <c r="N63" s="277">
        <f t="shared" si="17"/>
        <v>36</v>
      </c>
      <c r="O63" s="277">
        <f t="shared" si="17"/>
        <v>0</v>
      </c>
      <c r="P63" s="277">
        <v>18</v>
      </c>
      <c r="Q63" s="277">
        <f t="shared" si="17"/>
        <v>0</v>
      </c>
      <c r="R63" s="277">
        <v>18</v>
      </c>
      <c r="S63" s="277">
        <f t="shared" si="17"/>
        <v>0</v>
      </c>
      <c r="T63" s="277">
        <f t="shared" si="17"/>
        <v>0</v>
      </c>
      <c r="U63" s="277">
        <f t="shared" si="17"/>
        <v>0</v>
      </c>
      <c r="V63" s="277">
        <f t="shared" si="17"/>
        <v>0</v>
      </c>
      <c r="W63" s="277">
        <f t="shared" si="17"/>
        <v>0</v>
      </c>
      <c r="X63" s="277">
        <f t="shared" si="17"/>
        <v>71</v>
      </c>
      <c r="Y63" s="277">
        <f t="shared" si="17"/>
        <v>128</v>
      </c>
      <c r="Z63" s="149">
        <f t="shared" ref="Z63:AC63" si="18">Z64+Z65+Z66+Z67</f>
        <v>0</v>
      </c>
      <c r="AA63" s="149">
        <f t="shared" si="18"/>
        <v>0</v>
      </c>
      <c r="AB63" s="223">
        <f t="shared" si="18"/>
        <v>0</v>
      </c>
      <c r="AC63" s="148">
        <f t="shared" si="18"/>
        <v>199</v>
      </c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  <c r="AMK63" s="21"/>
      <c r="AML63" s="21"/>
      <c r="AMM63" s="21"/>
      <c r="AMN63" s="21"/>
      <c r="AMO63" s="21"/>
    </row>
    <row r="64" spans="1:1029" s="137" customFormat="1" ht="27" customHeight="1">
      <c r="A64" s="266" t="s">
        <v>116</v>
      </c>
      <c r="B64" s="267" t="s">
        <v>117</v>
      </c>
      <c r="C64" s="265"/>
      <c r="D64" s="265"/>
      <c r="E64" s="265">
        <v>5.6</v>
      </c>
      <c r="F64" s="259">
        <v>91</v>
      </c>
      <c r="G64" s="259">
        <v>70</v>
      </c>
      <c r="H64" s="265">
        <v>2</v>
      </c>
      <c r="I64" s="259">
        <f>F64-H64</f>
        <v>89</v>
      </c>
      <c r="J64" s="259">
        <f>I64-K64-L64</f>
        <v>19</v>
      </c>
      <c r="K64" s="259">
        <v>50</v>
      </c>
      <c r="L64" s="253">
        <v>20</v>
      </c>
      <c r="M64" s="259"/>
      <c r="N64" s="259"/>
      <c r="O64" s="259"/>
      <c r="P64" s="259"/>
      <c r="Q64" s="259"/>
      <c r="R64" s="259"/>
      <c r="S64" s="259"/>
      <c r="T64" s="259"/>
      <c r="U64" s="259"/>
      <c r="V64" s="255"/>
      <c r="W64" s="255"/>
      <c r="X64" s="259">
        <v>35</v>
      </c>
      <c r="Y64" s="259">
        <v>56</v>
      </c>
      <c r="Z64" s="139"/>
      <c r="AA64" s="139"/>
      <c r="AB64" s="21">
        <f t="shared" si="3"/>
        <v>0</v>
      </c>
      <c r="AC64" s="21">
        <f t="shared" si="4"/>
        <v>91</v>
      </c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  <c r="AMK64" s="21"/>
      <c r="AML64" s="21"/>
      <c r="AMM64" s="21"/>
      <c r="AMN64" s="21"/>
      <c r="AMO64" s="21"/>
    </row>
    <row r="65" spans="1:1029" s="137" customFormat="1" ht="20.25" customHeight="1">
      <c r="A65" s="266" t="s">
        <v>118</v>
      </c>
      <c r="B65" s="266" t="s">
        <v>119</v>
      </c>
      <c r="C65" s="265"/>
      <c r="D65" s="265"/>
      <c r="E65" s="265">
        <v>6</v>
      </c>
      <c r="F65" s="259">
        <f>SUM(T65:AA65)</f>
        <v>36</v>
      </c>
      <c r="G65" s="259">
        <v>40</v>
      </c>
      <c r="H65" s="265">
        <v>2</v>
      </c>
      <c r="I65" s="259">
        <f>F65-H65</f>
        <v>34</v>
      </c>
      <c r="J65" s="259">
        <v>24</v>
      </c>
      <c r="K65" s="259">
        <v>10</v>
      </c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5"/>
      <c r="W65" s="255"/>
      <c r="X65" s="259"/>
      <c r="Y65" s="259">
        <v>36</v>
      </c>
      <c r="Z65" s="138"/>
      <c r="AA65" s="138"/>
      <c r="AB65" s="21">
        <f t="shared" si="3"/>
        <v>0</v>
      </c>
      <c r="AC65" s="21">
        <f t="shared" si="4"/>
        <v>36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  <c r="AMG65" s="21"/>
      <c r="AMH65" s="21"/>
      <c r="AMI65" s="21"/>
      <c r="AMJ65" s="21"/>
      <c r="AMK65" s="21"/>
      <c r="AML65" s="21"/>
      <c r="AMM65" s="21"/>
      <c r="AMN65" s="21"/>
      <c r="AMO65" s="21"/>
    </row>
    <row r="66" spans="1:1029" s="137" customFormat="1" ht="20.25">
      <c r="A66" s="259" t="s">
        <v>163</v>
      </c>
      <c r="B66" s="266" t="s">
        <v>28</v>
      </c>
      <c r="C66" s="265"/>
      <c r="D66" s="265"/>
      <c r="E66" s="265">
        <v>5</v>
      </c>
      <c r="F66" s="265">
        <f>SUM(T66:AA66)</f>
        <v>36</v>
      </c>
      <c r="G66" s="265">
        <v>36</v>
      </c>
      <c r="H66" s="265"/>
      <c r="I66" s="259">
        <f>F66-H66</f>
        <v>36</v>
      </c>
      <c r="J66" s="265"/>
      <c r="K66" s="265"/>
      <c r="L66" s="265"/>
      <c r="M66" s="265">
        <f>SUM(V66:AA66)</f>
        <v>36</v>
      </c>
      <c r="N66" s="265"/>
      <c r="O66" s="265"/>
      <c r="P66" s="265"/>
      <c r="Q66" s="265"/>
      <c r="R66" s="265"/>
      <c r="S66" s="265"/>
      <c r="T66" s="265"/>
      <c r="U66" s="265"/>
      <c r="V66" s="279"/>
      <c r="W66" s="279"/>
      <c r="X66" s="265">
        <v>36</v>
      </c>
      <c r="Y66" s="271"/>
      <c r="Z66" s="144"/>
      <c r="AA66" s="144"/>
      <c r="AB66" s="21">
        <f t="shared" si="3"/>
        <v>0</v>
      </c>
      <c r="AC66" s="21">
        <f t="shared" si="4"/>
        <v>36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  <c r="AMK66" s="21"/>
      <c r="AML66" s="21"/>
      <c r="AMM66" s="21"/>
      <c r="AMN66" s="21"/>
      <c r="AMO66" s="21"/>
    </row>
    <row r="67" spans="1:1029" s="137" customFormat="1" ht="40.5">
      <c r="A67" s="259" t="s">
        <v>164</v>
      </c>
      <c r="B67" s="266" t="s">
        <v>171</v>
      </c>
      <c r="C67" s="265"/>
      <c r="D67" s="265">
        <v>6</v>
      </c>
      <c r="E67" s="265"/>
      <c r="F67" s="265">
        <f>SUM(T67:AA67)</f>
        <v>36</v>
      </c>
      <c r="G67" s="265">
        <v>36</v>
      </c>
      <c r="H67" s="265"/>
      <c r="I67" s="259">
        <f>F67-H67</f>
        <v>36</v>
      </c>
      <c r="J67" s="265"/>
      <c r="K67" s="265"/>
      <c r="L67" s="265"/>
      <c r="M67" s="265"/>
      <c r="N67" s="265">
        <f>SUM(V67:AA67)</f>
        <v>36</v>
      </c>
      <c r="O67" s="265"/>
      <c r="P67" s="265"/>
      <c r="Q67" s="265"/>
      <c r="R67" s="265"/>
      <c r="S67" s="265"/>
      <c r="T67" s="265"/>
      <c r="U67" s="265"/>
      <c r="V67" s="279"/>
      <c r="W67" s="279"/>
      <c r="X67" s="265"/>
      <c r="Y67" s="271">
        <v>36</v>
      </c>
      <c r="Z67" s="144"/>
      <c r="AA67" s="144"/>
      <c r="AB67" s="21">
        <f t="shared" si="3"/>
        <v>0</v>
      </c>
      <c r="AC67" s="21">
        <f t="shared" si="4"/>
        <v>36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  <c r="AAY67" s="21"/>
      <c r="AAZ67" s="21"/>
      <c r="ABA67" s="21"/>
      <c r="ABB67" s="21"/>
      <c r="ABC67" s="21"/>
      <c r="ABD67" s="21"/>
      <c r="ABE67" s="21"/>
      <c r="ABF67" s="21"/>
      <c r="ABG67" s="21"/>
      <c r="ABH67" s="21"/>
      <c r="ABI67" s="21"/>
      <c r="ABJ67" s="21"/>
      <c r="ABK67" s="21"/>
      <c r="ABL67" s="21"/>
      <c r="ABM67" s="21"/>
      <c r="ABN67" s="21"/>
      <c r="ABO67" s="21"/>
      <c r="ABP67" s="21"/>
      <c r="ABQ67" s="21"/>
      <c r="ABR67" s="21"/>
      <c r="ABS67" s="21"/>
      <c r="ABT67" s="21"/>
      <c r="ABU67" s="21"/>
      <c r="ABV67" s="21"/>
      <c r="ABW67" s="21"/>
      <c r="ABX67" s="21"/>
      <c r="ABY67" s="21"/>
      <c r="ABZ67" s="21"/>
      <c r="ACA67" s="21"/>
      <c r="ACB67" s="21"/>
      <c r="ACC67" s="21"/>
      <c r="ACD67" s="21"/>
      <c r="ACE67" s="21"/>
      <c r="ACF67" s="21"/>
      <c r="ACG67" s="21"/>
      <c r="ACH67" s="21"/>
      <c r="ACI67" s="21"/>
      <c r="ACJ67" s="21"/>
      <c r="ACK67" s="21"/>
      <c r="ACL67" s="21"/>
      <c r="ACM67" s="21"/>
      <c r="ACN67" s="21"/>
      <c r="ACO67" s="21"/>
      <c r="ACP67" s="21"/>
      <c r="ACQ67" s="21"/>
      <c r="ACR67" s="21"/>
      <c r="ACS67" s="21"/>
      <c r="ACT67" s="21"/>
      <c r="ACU67" s="21"/>
      <c r="ACV67" s="21"/>
      <c r="ACW67" s="21"/>
      <c r="ACX67" s="21"/>
      <c r="ACY67" s="21"/>
      <c r="ACZ67" s="21"/>
      <c r="ADA67" s="21"/>
      <c r="ADB67" s="21"/>
      <c r="ADC67" s="21"/>
      <c r="ADD67" s="21"/>
      <c r="ADE67" s="21"/>
      <c r="ADF67" s="21"/>
      <c r="ADG67" s="21"/>
      <c r="ADH67" s="21"/>
      <c r="ADI67" s="21"/>
      <c r="ADJ67" s="21"/>
      <c r="ADK67" s="21"/>
      <c r="ADL67" s="21"/>
      <c r="ADM67" s="21"/>
      <c r="ADN67" s="21"/>
      <c r="ADO67" s="21"/>
      <c r="ADP67" s="21"/>
      <c r="ADQ67" s="21"/>
      <c r="ADR67" s="21"/>
      <c r="ADS67" s="21"/>
      <c r="ADT67" s="21"/>
      <c r="ADU67" s="21"/>
      <c r="ADV67" s="21"/>
      <c r="ADW67" s="21"/>
      <c r="ADX67" s="21"/>
      <c r="ADY67" s="21"/>
      <c r="ADZ67" s="21"/>
      <c r="AEA67" s="21"/>
      <c r="AEB67" s="21"/>
      <c r="AEC67" s="21"/>
      <c r="AED67" s="21"/>
      <c r="AEE67" s="21"/>
      <c r="AEF67" s="21"/>
      <c r="AEG67" s="21"/>
      <c r="AEH67" s="21"/>
      <c r="AEI67" s="21"/>
      <c r="AEJ67" s="21"/>
      <c r="AEK67" s="21"/>
      <c r="AEL67" s="21"/>
      <c r="AEM67" s="21"/>
      <c r="AEN67" s="21"/>
      <c r="AEO67" s="21"/>
      <c r="AEP67" s="21"/>
      <c r="AEQ67" s="21"/>
      <c r="AER67" s="21"/>
      <c r="AES67" s="21"/>
      <c r="AET67" s="21"/>
      <c r="AEU67" s="21"/>
      <c r="AEV67" s="21"/>
      <c r="AEW67" s="21"/>
      <c r="AEX67" s="21"/>
      <c r="AEY67" s="21"/>
      <c r="AEZ67" s="21"/>
      <c r="AFA67" s="21"/>
      <c r="AFB67" s="21"/>
      <c r="AFC67" s="21"/>
      <c r="AFD67" s="21"/>
      <c r="AFE67" s="21"/>
      <c r="AFF67" s="21"/>
      <c r="AFG67" s="21"/>
      <c r="AFH67" s="21"/>
      <c r="AFI67" s="21"/>
      <c r="AFJ67" s="21"/>
      <c r="AFK67" s="21"/>
      <c r="AFL67" s="21"/>
      <c r="AFM67" s="21"/>
      <c r="AFN67" s="21"/>
      <c r="AFO67" s="21"/>
      <c r="AFP67" s="21"/>
      <c r="AFQ67" s="21"/>
      <c r="AFR67" s="21"/>
      <c r="AFS67" s="21"/>
      <c r="AFT67" s="21"/>
      <c r="AFU67" s="21"/>
      <c r="AFV67" s="21"/>
      <c r="AFW67" s="21"/>
      <c r="AFX67" s="21"/>
      <c r="AFY67" s="21"/>
      <c r="AFZ67" s="21"/>
      <c r="AGA67" s="21"/>
      <c r="AGB67" s="21"/>
      <c r="AGC67" s="21"/>
      <c r="AGD67" s="21"/>
      <c r="AGE67" s="21"/>
      <c r="AGF67" s="21"/>
      <c r="AGG67" s="21"/>
      <c r="AGH67" s="21"/>
      <c r="AGI67" s="21"/>
      <c r="AGJ67" s="21"/>
      <c r="AGK67" s="21"/>
      <c r="AGL67" s="21"/>
      <c r="AGM67" s="21"/>
      <c r="AGN67" s="21"/>
      <c r="AGO67" s="21"/>
      <c r="AGP67" s="21"/>
      <c r="AGQ67" s="21"/>
      <c r="AGR67" s="21"/>
      <c r="AGS67" s="21"/>
      <c r="AGT67" s="21"/>
      <c r="AGU67" s="21"/>
      <c r="AGV67" s="21"/>
      <c r="AGW67" s="21"/>
      <c r="AGX67" s="21"/>
      <c r="AGY67" s="21"/>
      <c r="AGZ67" s="21"/>
      <c r="AHA67" s="21"/>
      <c r="AHB67" s="21"/>
      <c r="AHC67" s="21"/>
      <c r="AHD67" s="21"/>
      <c r="AHE67" s="21"/>
      <c r="AHF67" s="21"/>
      <c r="AHG67" s="21"/>
      <c r="AHH67" s="21"/>
      <c r="AHI67" s="21"/>
      <c r="AHJ67" s="21"/>
      <c r="AHK67" s="21"/>
      <c r="AHL67" s="21"/>
      <c r="AHM67" s="21"/>
      <c r="AHN67" s="21"/>
      <c r="AHO67" s="21"/>
      <c r="AHP67" s="21"/>
      <c r="AHQ67" s="21"/>
      <c r="AHR67" s="21"/>
      <c r="AHS67" s="21"/>
      <c r="AHT67" s="21"/>
      <c r="AHU67" s="21"/>
      <c r="AHV67" s="21"/>
      <c r="AHW67" s="21"/>
      <c r="AHX67" s="21"/>
      <c r="AHY67" s="21"/>
      <c r="AHZ67" s="21"/>
      <c r="AIA67" s="21"/>
      <c r="AIB67" s="21"/>
      <c r="AIC67" s="21"/>
      <c r="AID67" s="21"/>
      <c r="AIE67" s="21"/>
      <c r="AIF67" s="21"/>
      <c r="AIG67" s="21"/>
      <c r="AIH67" s="21"/>
      <c r="AII67" s="21"/>
      <c r="AIJ67" s="21"/>
      <c r="AIK67" s="21"/>
      <c r="AIL67" s="21"/>
      <c r="AIM67" s="21"/>
      <c r="AIN67" s="21"/>
      <c r="AIO67" s="21"/>
      <c r="AIP67" s="21"/>
      <c r="AIQ67" s="21"/>
      <c r="AIR67" s="21"/>
      <c r="AIS67" s="21"/>
      <c r="AIT67" s="21"/>
      <c r="AIU67" s="21"/>
      <c r="AIV67" s="21"/>
      <c r="AIW67" s="21"/>
      <c r="AIX67" s="21"/>
      <c r="AIY67" s="21"/>
      <c r="AIZ67" s="21"/>
      <c r="AJA67" s="21"/>
      <c r="AJB67" s="21"/>
      <c r="AJC67" s="21"/>
      <c r="AJD67" s="21"/>
      <c r="AJE67" s="21"/>
      <c r="AJF67" s="21"/>
      <c r="AJG67" s="21"/>
      <c r="AJH67" s="21"/>
      <c r="AJI67" s="21"/>
      <c r="AJJ67" s="21"/>
      <c r="AJK67" s="21"/>
      <c r="AJL67" s="21"/>
      <c r="AJM67" s="21"/>
      <c r="AJN67" s="21"/>
      <c r="AJO67" s="21"/>
      <c r="AJP67" s="21"/>
      <c r="AJQ67" s="21"/>
      <c r="AJR67" s="21"/>
      <c r="AJS67" s="21"/>
      <c r="AJT67" s="21"/>
      <c r="AJU67" s="21"/>
      <c r="AJV67" s="21"/>
      <c r="AJW67" s="21"/>
      <c r="AJX67" s="21"/>
      <c r="AJY67" s="21"/>
      <c r="AJZ67" s="21"/>
      <c r="AKA67" s="21"/>
      <c r="AKB67" s="21"/>
      <c r="AKC67" s="21"/>
      <c r="AKD67" s="21"/>
      <c r="AKE67" s="21"/>
      <c r="AKF67" s="21"/>
      <c r="AKG67" s="21"/>
      <c r="AKH67" s="21"/>
      <c r="AKI67" s="21"/>
      <c r="AKJ67" s="21"/>
      <c r="AKK67" s="21"/>
      <c r="AKL67" s="21"/>
      <c r="AKM67" s="21"/>
      <c r="AKN67" s="21"/>
      <c r="AKO67" s="21"/>
      <c r="AKP67" s="21"/>
      <c r="AKQ67" s="21"/>
      <c r="AKR67" s="21"/>
      <c r="AKS67" s="21"/>
      <c r="AKT67" s="21"/>
      <c r="AKU67" s="21"/>
      <c r="AKV67" s="21"/>
      <c r="AKW67" s="21"/>
      <c r="AKX67" s="21"/>
      <c r="AKY67" s="21"/>
      <c r="AKZ67" s="21"/>
      <c r="ALA67" s="21"/>
      <c r="ALB67" s="21"/>
      <c r="ALC67" s="21"/>
      <c r="ALD67" s="21"/>
      <c r="ALE67" s="21"/>
      <c r="ALF67" s="21"/>
      <c r="ALG67" s="21"/>
      <c r="ALH67" s="21"/>
      <c r="ALI67" s="21"/>
      <c r="ALJ67" s="21"/>
      <c r="ALK67" s="21"/>
      <c r="ALL67" s="21"/>
      <c r="ALM67" s="21"/>
      <c r="ALN67" s="21"/>
      <c r="ALO67" s="21"/>
      <c r="ALP67" s="21"/>
      <c r="ALQ67" s="21"/>
      <c r="ALR67" s="21"/>
      <c r="ALS67" s="21"/>
      <c r="ALT67" s="21"/>
      <c r="ALU67" s="21"/>
      <c r="ALV67" s="21"/>
      <c r="ALW67" s="21"/>
      <c r="ALX67" s="21"/>
      <c r="ALY67" s="21"/>
      <c r="ALZ67" s="21"/>
      <c r="AMA67" s="21"/>
      <c r="AMB67" s="21"/>
      <c r="AMC67" s="21"/>
      <c r="AMD67" s="21"/>
      <c r="AME67" s="21"/>
      <c r="AMF67" s="21"/>
      <c r="AMG67" s="21"/>
      <c r="AMH67" s="21"/>
      <c r="AMI67" s="21"/>
      <c r="AMJ67" s="21"/>
      <c r="AMK67" s="21"/>
      <c r="AML67" s="21"/>
      <c r="AMM67" s="21"/>
      <c r="AMN67" s="21"/>
      <c r="AMO67" s="21"/>
    </row>
    <row r="68" spans="1:1029" s="137" customFormat="1" ht="39" customHeight="1">
      <c r="A68" s="277" t="s">
        <v>120</v>
      </c>
      <c r="B68" s="278" t="s">
        <v>121</v>
      </c>
      <c r="C68" s="277" t="s">
        <v>154</v>
      </c>
      <c r="D68" s="277"/>
      <c r="E68" s="277"/>
      <c r="F68" s="277">
        <f>F69+F70+F71</f>
        <v>218</v>
      </c>
      <c r="G68" s="277">
        <f t="shared" ref="G68:Y68" si="19">G69+G70+G71</f>
        <v>152</v>
      </c>
      <c r="H68" s="277">
        <f t="shared" si="19"/>
        <v>2</v>
      </c>
      <c r="I68" s="277">
        <f t="shared" si="19"/>
        <v>216</v>
      </c>
      <c r="J68" s="277">
        <f t="shared" si="19"/>
        <v>28</v>
      </c>
      <c r="K68" s="277">
        <f t="shared" si="19"/>
        <v>60</v>
      </c>
      <c r="L68" s="277">
        <f t="shared" si="19"/>
        <v>20</v>
      </c>
      <c r="M68" s="277">
        <f t="shared" si="19"/>
        <v>36</v>
      </c>
      <c r="N68" s="277">
        <f t="shared" si="19"/>
        <v>72</v>
      </c>
      <c r="O68" s="277">
        <f t="shared" si="19"/>
        <v>0</v>
      </c>
      <c r="P68" s="277">
        <v>18</v>
      </c>
      <c r="Q68" s="277">
        <f t="shared" si="19"/>
        <v>0</v>
      </c>
      <c r="R68" s="277">
        <v>18</v>
      </c>
      <c r="S68" s="277">
        <f t="shared" si="19"/>
        <v>0</v>
      </c>
      <c r="T68" s="277">
        <f t="shared" si="19"/>
        <v>0</v>
      </c>
      <c r="U68" s="277">
        <f t="shared" si="19"/>
        <v>0</v>
      </c>
      <c r="V68" s="277">
        <f t="shared" si="19"/>
        <v>0</v>
      </c>
      <c r="W68" s="277">
        <f t="shared" si="19"/>
        <v>0</v>
      </c>
      <c r="X68" s="277">
        <f t="shared" si="19"/>
        <v>146</v>
      </c>
      <c r="Y68" s="277">
        <f t="shared" si="19"/>
        <v>72</v>
      </c>
      <c r="Z68" s="149">
        <f>SUM(Z69)</f>
        <v>0</v>
      </c>
      <c r="AA68" s="149">
        <f>SUM(AA69)</f>
        <v>0</v>
      </c>
      <c r="AB68" s="21">
        <f t="shared" si="3"/>
        <v>0</v>
      </c>
      <c r="AC68" s="21">
        <f t="shared" si="4"/>
        <v>218</v>
      </c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  <c r="ZX68" s="21"/>
      <c r="ZY68" s="21"/>
      <c r="ZZ68" s="21"/>
      <c r="AAA68" s="21"/>
      <c r="AAB68" s="21"/>
      <c r="AAC68" s="21"/>
      <c r="AAD68" s="21"/>
      <c r="AAE68" s="21"/>
      <c r="AAF68" s="21"/>
      <c r="AAG68" s="21"/>
      <c r="AAH68" s="21"/>
      <c r="AAI68" s="21"/>
      <c r="AAJ68" s="21"/>
      <c r="AAK68" s="21"/>
      <c r="AAL68" s="21"/>
      <c r="AAM68" s="21"/>
      <c r="AAN68" s="21"/>
      <c r="AAO68" s="21"/>
      <c r="AAP68" s="21"/>
      <c r="AAQ68" s="21"/>
      <c r="AAR68" s="21"/>
      <c r="AAS68" s="21"/>
      <c r="AAT68" s="21"/>
      <c r="AAU68" s="21"/>
      <c r="AAV68" s="21"/>
      <c r="AAW68" s="21"/>
      <c r="AAX68" s="21"/>
      <c r="AAY68" s="21"/>
      <c r="AAZ68" s="21"/>
      <c r="ABA68" s="21"/>
      <c r="ABB68" s="21"/>
      <c r="ABC68" s="21"/>
      <c r="ABD68" s="21"/>
      <c r="ABE68" s="21"/>
      <c r="ABF68" s="21"/>
      <c r="ABG68" s="21"/>
      <c r="ABH68" s="21"/>
      <c r="ABI68" s="21"/>
      <c r="ABJ68" s="21"/>
      <c r="ABK68" s="21"/>
      <c r="ABL68" s="21"/>
      <c r="ABM68" s="21"/>
      <c r="ABN68" s="21"/>
      <c r="ABO68" s="21"/>
      <c r="ABP68" s="21"/>
      <c r="ABQ68" s="21"/>
      <c r="ABR68" s="21"/>
      <c r="ABS68" s="21"/>
      <c r="ABT68" s="21"/>
      <c r="ABU68" s="21"/>
      <c r="ABV68" s="21"/>
      <c r="ABW68" s="21"/>
      <c r="ABX68" s="21"/>
      <c r="ABY68" s="21"/>
      <c r="ABZ68" s="21"/>
      <c r="ACA68" s="21"/>
      <c r="ACB68" s="21"/>
      <c r="ACC68" s="21"/>
      <c r="ACD68" s="21"/>
      <c r="ACE68" s="21"/>
      <c r="ACF68" s="21"/>
      <c r="ACG68" s="21"/>
      <c r="ACH68" s="21"/>
      <c r="ACI68" s="21"/>
      <c r="ACJ68" s="21"/>
      <c r="ACK68" s="21"/>
      <c r="ACL68" s="21"/>
      <c r="ACM68" s="21"/>
      <c r="ACN68" s="21"/>
      <c r="ACO68" s="21"/>
      <c r="ACP68" s="21"/>
      <c r="ACQ68" s="21"/>
      <c r="ACR68" s="21"/>
      <c r="ACS68" s="21"/>
      <c r="ACT68" s="21"/>
      <c r="ACU68" s="21"/>
      <c r="ACV68" s="21"/>
      <c r="ACW68" s="21"/>
      <c r="ACX68" s="21"/>
      <c r="ACY68" s="21"/>
      <c r="ACZ68" s="21"/>
      <c r="ADA68" s="21"/>
      <c r="ADB68" s="21"/>
      <c r="ADC68" s="21"/>
      <c r="ADD68" s="21"/>
      <c r="ADE68" s="21"/>
      <c r="ADF68" s="21"/>
      <c r="ADG68" s="21"/>
      <c r="ADH68" s="21"/>
      <c r="ADI68" s="21"/>
      <c r="ADJ68" s="21"/>
      <c r="ADK68" s="21"/>
      <c r="ADL68" s="21"/>
      <c r="ADM68" s="21"/>
      <c r="ADN68" s="21"/>
      <c r="ADO68" s="21"/>
      <c r="ADP68" s="21"/>
      <c r="ADQ68" s="21"/>
      <c r="ADR68" s="21"/>
      <c r="ADS68" s="21"/>
      <c r="ADT68" s="21"/>
      <c r="ADU68" s="21"/>
      <c r="ADV68" s="21"/>
      <c r="ADW68" s="21"/>
      <c r="ADX68" s="21"/>
      <c r="ADY68" s="21"/>
      <c r="ADZ68" s="21"/>
      <c r="AEA68" s="21"/>
      <c r="AEB68" s="21"/>
      <c r="AEC68" s="21"/>
      <c r="AED68" s="21"/>
      <c r="AEE68" s="21"/>
      <c r="AEF68" s="21"/>
      <c r="AEG68" s="21"/>
      <c r="AEH68" s="21"/>
      <c r="AEI68" s="21"/>
      <c r="AEJ68" s="21"/>
      <c r="AEK68" s="21"/>
      <c r="AEL68" s="21"/>
      <c r="AEM68" s="21"/>
      <c r="AEN68" s="21"/>
      <c r="AEO68" s="21"/>
      <c r="AEP68" s="21"/>
      <c r="AEQ68" s="21"/>
      <c r="AER68" s="21"/>
      <c r="AES68" s="21"/>
      <c r="AET68" s="21"/>
      <c r="AEU68" s="21"/>
      <c r="AEV68" s="21"/>
      <c r="AEW68" s="21"/>
      <c r="AEX68" s="21"/>
      <c r="AEY68" s="21"/>
      <c r="AEZ68" s="21"/>
      <c r="AFA68" s="21"/>
      <c r="AFB68" s="21"/>
      <c r="AFC68" s="21"/>
      <c r="AFD68" s="21"/>
      <c r="AFE68" s="21"/>
      <c r="AFF68" s="21"/>
      <c r="AFG68" s="21"/>
      <c r="AFH68" s="21"/>
      <c r="AFI68" s="21"/>
      <c r="AFJ68" s="21"/>
      <c r="AFK68" s="21"/>
      <c r="AFL68" s="21"/>
      <c r="AFM68" s="21"/>
      <c r="AFN68" s="21"/>
      <c r="AFO68" s="21"/>
      <c r="AFP68" s="21"/>
      <c r="AFQ68" s="21"/>
      <c r="AFR68" s="21"/>
      <c r="AFS68" s="21"/>
      <c r="AFT68" s="21"/>
      <c r="AFU68" s="21"/>
      <c r="AFV68" s="21"/>
      <c r="AFW68" s="21"/>
      <c r="AFX68" s="21"/>
      <c r="AFY68" s="21"/>
      <c r="AFZ68" s="21"/>
      <c r="AGA68" s="21"/>
      <c r="AGB68" s="21"/>
      <c r="AGC68" s="21"/>
      <c r="AGD68" s="21"/>
      <c r="AGE68" s="21"/>
      <c r="AGF68" s="21"/>
      <c r="AGG68" s="21"/>
      <c r="AGH68" s="21"/>
      <c r="AGI68" s="21"/>
      <c r="AGJ68" s="21"/>
      <c r="AGK68" s="21"/>
      <c r="AGL68" s="21"/>
      <c r="AGM68" s="21"/>
      <c r="AGN68" s="21"/>
      <c r="AGO68" s="21"/>
      <c r="AGP68" s="21"/>
      <c r="AGQ68" s="21"/>
      <c r="AGR68" s="21"/>
      <c r="AGS68" s="21"/>
      <c r="AGT68" s="21"/>
      <c r="AGU68" s="21"/>
      <c r="AGV68" s="21"/>
      <c r="AGW68" s="21"/>
      <c r="AGX68" s="21"/>
      <c r="AGY68" s="21"/>
      <c r="AGZ68" s="21"/>
      <c r="AHA68" s="21"/>
      <c r="AHB68" s="21"/>
      <c r="AHC68" s="21"/>
      <c r="AHD68" s="21"/>
      <c r="AHE68" s="21"/>
      <c r="AHF68" s="21"/>
      <c r="AHG68" s="21"/>
      <c r="AHH68" s="21"/>
      <c r="AHI68" s="21"/>
      <c r="AHJ68" s="21"/>
      <c r="AHK68" s="21"/>
      <c r="AHL68" s="21"/>
      <c r="AHM68" s="21"/>
      <c r="AHN68" s="21"/>
      <c r="AHO68" s="21"/>
      <c r="AHP68" s="21"/>
      <c r="AHQ68" s="21"/>
      <c r="AHR68" s="21"/>
      <c r="AHS68" s="21"/>
      <c r="AHT68" s="21"/>
      <c r="AHU68" s="21"/>
      <c r="AHV68" s="21"/>
      <c r="AHW68" s="21"/>
      <c r="AHX68" s="21"/>
      <c r="AHY68" s="21"/>
      <c r="AHZ68" s="21"/>
      <c r="AIA68" s="21"/>
      <c r="AIB68" s="21"/>
      <c r="AIC68" s="21"/>
      <c r="AID68" s="21"/>
      <c r="AIE68" s="21"/>
      <c r="AIF68" s="21"/>
      <c r="AIG68" s="21"/>
      <c r="AIH68" s="21"/>
      <c r="AII68" s="21"/>
      <c r="AIJ68" s="21"/>
      <c r="AIK68" s="21"/>
      <c r="AIL68" s="21"/>
      <c r="AIM68" s="21"/>
      <c r="AIN68" s="21"/>
      <c r="AIO68" s="21"/>
      <c r="AIP68" s="21"/>
      <c r="AIQ68" s="21"/>
      <c r="AIR68" s="21"/>
      <c r="AIS68" s="21"/>
      <c r="AIT68" s="21"/>
      <c r="AIU68" s="21"/>
      <c r="AIV68" s="21"/>
      <c r="AIW68" s="21"/>
      <c r="AIX68" s="21"/>
      <c r="AIY68" s="21"/>
      <c r="AIZ68" s="21"/>
      <c r="AJA68" s="21"/>
      <c r="AJB68" s="21"/>
      <c r="AJC68" s="21"/>
      <c r="AJD68" s="21"/>
      <c r="AJE68" s="21"/>
      <c r="AJF68" s="21"/>
      <c r="AJG68" s="21"/>
      <c r="AJH68" s="21"/>
      <c r="AJI68" s="21"/>
      <c r="AJJ68" s="21"/>
      <c r="AJK68" s="21"/>
      <c r="AJL68" s="21"/>
      <c r="AJM68" s="21"/>
      <c r="AJN68" s="21"/>
      <c r="AJO68" s="21"/>
      <c r="AJP68" s="21"/>
      <c r="AJQ68" s="21"/>
      <c r="AJR68" s="21"/>
      <c r="AJS68" s="21"/>
      <c r="AJT68" s="21"/>
      <c r="AJU68" s="21"/>
      <c r="AJV68" s="21"/>
      <c r="AJW68" s="21"/>
      <c r="AJX68" s="21"/>
      <c r="AJY68" s="21"/>
      <c r="AJZ68" s="21"/>
      <c r="AKA68" s="21"/>
      <c r="AKB68" s="21"/>
      <c r="AKC68" s="21"/>
      <c r="AKD68" s="21"/>
      <c r="AKE68" s="21"/>
      <c r="AKF68" s="21"/>
      <c r="AKG68" s="21"/>
      <c r="AKH68" s="21"/>
      <c r="AKI68" s="21"/>
      <c r="AKJ68" s="21"/>
      <c r="AKK68" s="21"/>
      <c r="AKL68" s="21"/>
      <c r="AKM68" s="21"/>
      <c r="AKN68" s="21"/>
      <c r="AKO68" s="21"/>
      <c r="AKP68" s="21"/>
      <c r="AKQ68" s="21"/>
      <c r="AKR68" s="21"/>
      <c r="AKS68" s="21"/>
      <c r="AKT68" s="21"/>
      <c r="AKU68" s="21"/>
      <c r="AKV68" s="21"/>
      <c r="AKW68" s="21"/>
      <c r="AKX68" s="21"/>
      <c r="AKY68" s="21"/>
      <c r="AKZ68" s="21"/>
      <c r="ALA68" s="21"/>
      <c r="ALB68" s="21"/>
      <c r="ALC68" s="21"/>
      <c r="ALD68" s="21"/>
      <c r="ALE68" s="21"/>
      <c r="ALF68" s="21"/>
      <c r="ALG68" s="21"/>
      <c r="ALH68" s="21"/>
      <c r="ALI68" s="21"/>
      <c r="ALJ68" s="21"/>
      <c r="ALK68" s="21"/>
      <c r="ALL68" s="21"/>
      <c r="ALM68" s="21"/>
      <c r="ALN68" s="21"/>
      <c r="ALO68" s="21"/>
      <c r="ALP68" s="21"/>
      <c r="ALQ68" s="21"/>
      <c r="ALR68" s="21"/>
      <c r="ALS68" s="21"/>
      <c r="ALT68" s="21"/>
      <c r="ALU68" s="21"/>
      <c r="ALV68" s="21"/>
      <c r="ALW68" s="21"/>
      <c r="ALX68" s="21"/>
      <c r="ALY68" s="21"/>
      <c r="ALZ68" s="21"/>
      <c r="AMA68" s="21"/>
      <c r="AMB68" s="21"/>
      <c r="AMC68" s="21"/>
      <c r="AMD68" s="21"/>
      <c r="AME68" s="21"/>
      <c r="AMF68" s="21"/>
      <c r="AMG68" s="21"/>
      <c r="AMH68" s="21"/>
      <c r="AMI68" s="21"/>
      <c r="AMJ68" s="21"/>
      <c r="AMK68" s="21"/>
      <c r="AML68" s="21"/>
      <c r="AMM68" s="21"/>
      <c r="AMN68" s="21"/>
      <c r="AMO68" s="21"/>
    </row>
    <row r="69" spans="1:1029" s="137" customFormat="1" ht="24" customHeight="1">
      <c r="A69" s="266" t="s">
        <v>122</v>
      </c>
      <c r="B69" s="266" t="s">
        <v>123</v>
      </c>
      <c r="C69" s="265"/>
      <c r="D69" s="265"/>
      <c r="E69" s="265">
        <v>5.6</v>
      </c>
      <c r="F69" s="265">
        <f>SUM(T69:AA69)</f>
        <v>110</v>
      </c>
      <c r="G69" s="265">
        <v>80</v>
      </c>
      <c r="H69" s="265">
        <v>2</v>
      </c>
      <c r="I69" s="259">
        <f>F69-H69</f>
        <v>108</v>
      </c>
      <c r="J69" s="259">
        <f>I69-K69-L69</f>
        <v>28</v>
      </c>
      <c r="K69" s="259">
        <v>60</v>
      </c>
      <c r="L69" s="253">
        <v>20</v>
      </c>
      <c r="M69" s="259"/>
      <c r="N69" s="259"/>
      <c r="O69" s="259"/>
      <c r="P69" s="259"/>
      <c r="Q69" s="259"/>
      <c r="R69" s="259"/>
      <c r="S69" s="259"/>
      <c r="T69" s="259"/>
      <c r="U69" s="259"/>
      <c r="V69" s="255"/>
      <c r="W69" s="255"/>
      <c r="X69" s="259">
        <v>74</v>
      </c>
      <c r="Y69" s="259">
        <v>36</v>
      </c>
      <c r="Z69" s="139"/>
      <c r="AA69" s="139"/>
      <c r="AB69" s="21">
        <f t="shared" si="3"/>
        <v>0</v>
      </c>
      <c r="AC69" s="21">
        <f t="shared" si="4"/>
        <v>110</v>
      </c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  <c r="AMG69" s="21"/>
      <c r="AMH69" s="21"/>
      <c r="AMI69" s="21"/>
      <c r="AMJ69" s="21"/>
      <c r="AMK69" s="21"/>
      <c r="AML69" s="21"/>
      <c r="AMM69" s="21"/>
      <c r="AMN69" s="21"/>
      <c r="AMO69" s="21"/>
    </row>
    <row r="70" spans="1:1029" s="137" customFormat="1" ht="20.25">
      <c r="A70" s="259" t="s">
        <v>165</v>
      </c>
      <c r="B70" s="266" t="s">
        <v>28</v>
      </c>
      <c r="C70" s="265"/>
      <c r="D70" s="265">
        <v>5</v>
      </c>
      <c r="E70" s="265"/>
      <c r="F70" s="265">
        <f>SUM(T70:AA70)</f>
        <v>36</v>
      </c>
      <c r="G70" s="265">
        <v>36</v>
      </c>
      <c r="H70" s="265"/>
      <c r="I70" s="259">
        <f>F70-H70</f>
        <v>36</v>
      </c>
      <c r="J70" s="265"/>
      <c r="K70" s="265"/>
      <c r="L70" s="265"/>
      <c r="M70" s="265">
        <f>SUM(V70:AA70)</f>
        <v>36</v>
      </c>
      <c r="N70" s="265"/>
      <c r="O70" s="265"/>
      <c r="P70" s="265"/>
      <c r="Q70" s="265"/>
      <c r="R70" s="265"/>
      <c r="S70" s="265"/>
      <c r="T70" s="265"/>
      <c r="U70" s="265"/>
      <c r="V70" s="279"/>
      <c r="W70" s="279"/>
      <c r="X70" s="265">
        <v>36</v>
      </c>
      <c r="Y70" s="271"/>
      <c r="Z70" s="144"/>
      <c r="AA70" s="144"/>
      <c r="AB70" s="21">
        <f t="shared" si="3"/>
        <v>0</v>
      </c>
      <c r="AC70" s="21">
        <f t="shared" si="4"/>
        <v>36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  <c r="AMK70" s="21"/>
      <c r="AML70" s="21"/>
      <c r="AMM70" s="21"/>
      <c r="AMN70" s="21"/>
      <c r="AMO70" s="21"/>
    </row>
    <row r="71" spans="1:1029" s="137" customFormat="1" ht="40.5">
      <c r="A71" s="259" t="s">
        <v>166</v>
      </c>
      <c r="B71" s="266" t="s">
        <v>171</v>
      </c>
      <c r="C71" s="265"/>
      <c r="D71" s="265">
        <v>6</v>
      </c>
      <c r="E71" s="265">
        <v>5</v>
      </c>
      <c r="F71" s="265">
        <f>SUM(T71:AA71)</f>
        <v>72</v>
      </c>
      <c r="G71" s="265">
        <v>36</v>
      </c>
      <c r="H71" s="265"/>
      <c r="I71" s="259">
        <f>F71-H71</f>
        <v>72</v>
      </c>
      <c r="J71" s="265"/>
      <c r="K71" s="265"/>
      <c r="L71" s="265"/>
      <c r="M71" s="265"/>
      <c r="N71" s="265">
        <f>SUM(V71:AA71)</f>
        <v>72</v>
      </c>
      <c r="O71" s="265"/>
      <c r="P71" s="265"/>
      <c r="Q71" s="265"/>
      <c r="R71" s="265"/>
      <c r="S71" s="265"/>
      <c r="T71" s="265"/>
      <c r="U71" s="265"/>
      <c r="V71" s="279"/>
      <c r="W71" s="279"/>
      <c r="X71" s="265">
        <v>36</v>
      </c>
      <c r="Y71" s="271">
        <v>36</v>
      </c>
      <c r="Z71" s="144"/>
      <c r="AA71" s="144"/>
      <c r="AB71" s="21">
        <f t="shared" si="3"/>
        <v>0</v>
      </c>
      <c r="AC71" s="21">
        <f t="shared" si="4"/>
        <v>72</v>
      </c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  <c r="AMG71" s="21"/>
      <c r="AMH71" s="21"/>
      <c r="AMI71" s="21"/>
      <c r="AMJ71" s="21"/>
      <c r="AMK71" s="21"/>
      <c r="AML71" s="21"/>
      <c r="AMM71" s="21"/>
      <c r="AMN71" s="21"/>
      <c r="AMO71" s="21"/>
    </row>
    <row r="72" spans="1:1029" s="137" customFormat="1" ht="27" customHeight="1">
      <c r="A72" s="277" t="s">
        <v>124</v>
      </c>
      <c r="B72" s="278" t="s">
        <v>152</v>
      </c>
      <c r="C72" s="277" t="s">
        <v>154</v>
      </c>
      <c r="D72" s="280">
        <v>6</v>
      </c>
      <c r="E72" s="280"/>
      <c r="F72" s="280">
        <f>F73+F74+F75</f>
        <v>108</v>
      </c>
      <c r="G72" s="280">
        <f t="shared" ref="G72:Y72" si="20">G73+G74+G75</f>
        <v>70</v>
      </c>
      <c r="H72" s="280">
        <f t="shared" si="20"/>
        <v>2</v>
      </c>
      <c r="I72" s="280">
        <f t="shared" si="20"/>
        <v>106</v>
      </c>
      <c r="J72" s="280">
        <f t="shared" si="20"/>
        <v>0</v>
      </c>
      <c r="K72" s="280">
        <f t="shared" si="20"/>
        <v>34</v>
      </c>
      <c r="L72" s="280">
        <f t="shared" si="20"/>
        <v>0</v>
      </c>
      <c r="M72" s="280">
        <f t="shared" si="20"/>
        <v>36</v>
      </c>
      <c r="N72" s="280">
        <f t="shared" si="20"/>
        <v>36</v>
      </c>
      <c r="O72" s="280">
        <f t="shared" si="20"/>
        <v>0</v>
      </c>
      <c r="P72" s="280">
        <v>18</v>
      </c>
      <c r="Q72" s="280">
        <f t="shared" si="20"/>
        <v>0</v>
      </c>
      <c r="R72" s="280">
        <v>18</v>
      </c>
      <c r="S72" s="280">
        <f t="shared" si="20"/>
        <v>0</v>
      </c>
      <c r="T72" s="280">
        <f t="shared" si="20"/>
        <v>0</v>
      </c>
      <c r="U72" s="280">
        <f t="shared" si="20"/>
        <v>0</v>
      </c>
      <c r="V72" s="280">
        <f t="shared" si="20"/>
        <v>0</v>
      </c>
      <c r="W72" s="280">
        <f t="shared" si="20"/>
        <v>0</v>
      </c>
      <c r="X72" s="280">
        <f t="shared" si="20"/>
        <v>36</v>
      </c>
      <c r="Y72" s="280">
        <f t="shared" si="20"/>
        <v>72</v>
      </c>
      <c r="Z72" s="242">
        <f>SUM(Z73)</f>
        <v>0</v>
      </c>
      <c r="AA72" s="242">
        <f>SUM(AA73)</f>
        <v>0</v>
      </c>
      <c r="AB72" s="21">
        <f t="shared" si="3"/>
        <v>0</v>
      </c>
      <c r="AC72" s="21">
        <f t="shared" si="4"/>
        <v>108</v>
      </c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  <c r="AMK72" s="21"/>
      <c r="AML72" s="21"/>
      <c r="AMM72" s="21"/>
      <c r="AMN72" s="21"/>
      <c r="AMO72" s="21"/>
    </row>
    <row r="73" spans="1:1029" s="137" customFormat="1" ht="24.75" customHeight="1">
      <c r="A73" s="266" t="s">
        <v>125</v>
      </c>
      <c r="B73" s="266" t="s">
        <v>126</v>
      </c>
      <c r="C73" s="265"/>
      <c r="D73" s="265"/>
      <c r="E73" s="265">
        <v>5</v>
      </c>
      <c r="F73" s="265">
        <f>SUM(T73:AA73)</f>
        <v>36</v>
      </c>
      <c r="G73" s="265">
        <v>34</v>
      </c>
      <c r="H73" s="265">
        <v>2</v>
      </c>
      <c r="I73" s="259">
        <f>F73-H73</f>
        <v>34</v>
      </c>
      <c r="J73" s="259">
        <f>I73-K73</f>
        <v>0</v>
      </c>
      <c r="K73" s="265">
        <v>34</v>
      </c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79"/>
      <c r="W73" s="279"/>
      <c r="X73" s="265">
        <v>36</v>
      </c>
      <c r="Y73" s="265"/>
      <c r="Z73" s="141"/>
      <c r="AA73" s="141"/>
      <c r="AB73" s="21">
        <f t="shared" si="3"/>
        <v>0</v>
      </c>
      <c r="AC73" s="21">
        <f t="shared" si="4"/>
        <v>36</v>
      </c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  <c r="AAY73" s="21"/>
      <c r="AAZ73" s="21"/>
      <c r="ABA73" s="21"/>
      <c r="ABB73" s="21"/>
      <c r="ABC73" s="21"/>
      <c r="ABD73" s="21"/>
      <c r="ABE73" s="21"/>
      <c r="ABF73" s="21"/>
      <c r="ABG73" s="21"/>
      <c r="ABH73" s="21"/>
      <c r="ABI73" s="21"/>
      <c r="ABJ73" s="21"/>
      <c r="ABK73" s="21"/>
      <c r="ABL73" s="21"/>
      <c r="ABM73" s="21"/>
      <c r="ABN73" s="21"/>
      <c r="ABO73" s="21"/>
      <c r="ABP73" s="21"/>
      <c r="ABQ73" s="21"/>
      <c r="ABR73" s="21"/>
      <c r="ABS73" s="21"/>
      <c r="ABT73" s="21"/>
      <c r="ABU73" s="21"/>
      <c r="ABV73" s="21"/>
      <c r="ABW73" s="21"/>
      <c r="ABX73" s="21"/>
      <c r="ABY73" s="21"/>
      <c r="ABZ73" s="21"/>
      <c r="ACA73" s="21"/>
      <c r="ACB73" s="21"/>
      <c r="ACC73" s="21"/>
      <c r="ACD73" s="21"/>
      <c r="ACE73" s="21"/>
      <c r="ACF73" s="21"/>
      <c r="ACG73" s="21"/>
      <c r="ACH73" s="21"/>
      <c r="ACI73" s="21"/>
      <c r="ACJ73" s="21"/>
      <c r="ACK73" s="21"/>
      <c r="ACL73" s="21"/>
      <c r="ACM73" s="21"/>
      <c r="ACN73" s="21"/>
      <c r="ACO73" s="21"/>
      <c r="ACP73" s="21"/>
      <c r="ACQ73" s="21"/>
      <c r="ACR73" s="21"/>
      <c r="ACS73" s="21"/>
      <c r="ACT73" s="21"/>
      <c r="ACU73" s="21"/>
      <c r="ACV73" s="21"/>
      <c r="ACW73" s="21"/>
      <c r="ACX73" s="21"/>
      <c r="ACY73" s="21"/>
      <c r="ACZ73" s="21"/>
      <c r="ADA73" s="21"/>
      <c r="ADB73" s="21"/>
      <c r="ADC73" s="21"/>
      <c r="ADD73" s="21"/>
      <c r="ADE73" s="21"/>
      <c r="ADF73" s="21"/>
      <c r="ADG73" s="21"/>
      <c r="ADH73" s="21"/>
      <c r="ADI73" s="21"/>
      <c r="ADJ73" s="21"/>
      <c r="ADK73" s="21"/>
      <c r="ADL73" s="21"/>
      <c r="ADM73" s="21"/>
      <c r="ADN73" s="21"/>
      <c r="ADO73" s="21"/>
      <c r="ADP73" s="21"/>
      <c r="ADQ73" s="21"/>
      <c r="ADR73" s="21"/>
      <c r="ADS73" s="21"/>
      <c r="ADT73" s="21"/>
      <c r="ADU73" s="21"/>
      <c r="ADV73" s="21"/>
      <c r="ADW73" s="21"/>
      <c r="ADX73" s="21"/>
      <c r="ADY73" s="21"/>
      <c r="ADZ73" s="21"/>
      <c r="AEA73" s="21"/>
      <c r="AEB73" s="21"/>
      <c r="AEC73" s="21"/>
      <c r="AED73" s="21"/>
      <c r="AEE73" s="21"/>
      <c r="AEF73" s="21"/>
      <c r="AEG73" s="21"/>
      <c r="AEH73" s="21"/>
      <c r="AEI73" s="21"/>
      <c r="AEJ73" s="21"/>
      <c r="AEK73" s="21"/>
      <c r="AEL73" s="21"/>
      <c r="AEM73" s="21"/>
      <c r="AEN73" s="21"/>
      <c r="AEO73" s="21"/>
      <c r="AEP73" s="21"/>
      <c r="AEQ73" s="21"/>
      <c r="AER73" s="21"/>
      <c r="AES73" s="21"/>
      <c r="AET73" s="21"/>
      <c r="AEU73" s="21"/>
      <c r="AEV73" s="21"/>
      <c r="AEW73" s="21"/>
      <c r="AEX73" s="21"/>
      <c r="AEY73" s="21"/>
      <c r="AEZ73" s="21"/>
      <c r="AFA73" s="21"/>
      <c r="AFB73" s="21"/>
      <c r="AFC73" s="21"/>
      <c r="AFD73" s="21"/>
      <c r="AFE73" s="21"/>
      <c r="AFF73" s="21"/>
      <c r="AFG73" s="21"/>
      <c r="AFH73" s="21"/>
      <c r="AFI73" s="21"/>
      <c r="AFJ73" s="21"/>
      <c r="AFK73" s="21"/>
      <c r="AFL73" s="21"/>
      <c r="AFM73" s="21"/>
      <c r="AFN73" s="21"/>
      <c r="AFO73" s="21"/>
      <c r="AFP73" s="21"/>
      <c r="AFQ73" s="21"/>
      <c r="AFR73" s="21"/>
      <c r="AFS73" s="21"/>
      <c r="AFT73" s="21"/>
      <c r="AFU73" s="21"/>
      <c r="AFV73" s="21"/>
      <c r="AFW73" s="21"/>
      <c r="AFX73" s="21"/>
      <c r="AFY73" s="21"/>
      <c r="AFZ73" s="21"/>
      <c r="AGA73" s="21"/>
      <c r="AGB73" s="21"/>
      <c r="AGC73" s="21"/>
      <c r="AGD73" s="21"/>
      <c r="AGE73" s="21"/>
      <c r="AGF73" s="21"/>
      <c r="AGG73" s="21"/>
      <c r="AGH73" s="21"/>
      <c r="AGI73" s="21"/>
      <c r="AGJ73" s="21"/>
      <c r="AGK73" s="21"/>
      <c r="AGL73" s="21"/>
      <c r="AGM73" s="21"/>
      <c r="AGN73" s="21"/>
      <c r="AGO73" s="21"/>
      <c r="AGP73" s="21"/>
      <c r="AGQ73" s="21"/>
      <c r="AGR73" s="21"/>
      <c r="AGS73" s="21"/>
      <c r="AGT73" s="21"/>
      <c r="AGU73" s="21"/>
      <c r="AGV73" s="21"/>
      <c r="AGW73" s="21"/>
      <c r="AGX73" s="21"/>
      <c r="AGY73" s="21"/>
      <c r="AGZ73" s="21"/>
      <c r="AHA73" s="21"/>
      <c r="AHB73" s="21"/>
      <c r="AHC73" s="21"/>
      <c r="AHD73" s="21"/>
      <c r="AHE73" s="21"/>
      <c r="AHF73" s="21"/>
      <c r="AHG73" s="21"/>
      <c r="AHH73" s="21"/>
      <c r="AHI73" s="21"/>
      <c r="AHJ73" s="21"/>
      <c r="AHK73" s="21"/>
      <c r="AHL73" s="21"/>
      <c r="AHM73" s="21"/>
      <c r="AHN73" s="21"/>
      <c r="AHO73" s="21"/>
      <c r="AHP73" s="21"/>
      <c r="AHQ73" s="21"/>
      <c r="AHR73" s="21"/>
      <c r="AHS73" s="21"/>
      <c r="AHT73" s="21"/>
      <c r="AHU73" s="21"/>
      <c r="AHV73" s="21"/>
      <c r="AHW73" s="21"/>
      <c r="AHX73" s="21"/>
      <c r="AHY73" s="21"/>
      <c r="AHZ73" s="21"/>
      <c r="AIA73" s="21"/>
      <c r="AIB73" s="21"/>
      <c r="AIC73" s="21"/>
      <c r="AID73" s="21"/>
      <c r="AIE73" s="21"/>
      <c r="AIF73" s="21"/>
      <c r="AIG73" s="21"/>
      <c r="AIH73" s="21"/>
      <c r="AII73" s="21"/>
      <c r="AIJ73" s="21"/>
      <c r="AIK73" s="21"/>
      <c r="AIL73" s="21"/>
      <c r="AIM73" s="21"/>
      <c r="AIN73" s="21"/>
      <c r="AIO73" s="21"/>
      <c r="AIP73" s="21"/>
      <c r="AIQ73" s="21"/>
      <c r="AIR73" s="21"/>
      <c r="AIS73" s="21"/>
      <c r="AIT73" s="21"/>
      <c r="AIU73" s="21"/>
      <c r="AIV73" s="21"/>
      <c r="AIW73" s="21"/>
      <c r="AIX73" s="21"/>
      <c r="AIY73" s="21"/>
      <c r="AIZ73" s="21"/>
      <c r="AJA73" s="21"/>
      <c r="AJB73" s="21"/>
      <c r="AJC73" s="21"/>
      <c r="AJD73" s="21"/>
      <c r="AJE73" s="21"/>
      <c r="AJF73" s="21"/>
      <c r="AJG73" s="21"/>
      <c r="AJH73" s="21"/>
      <c r="AJI73" s="21"/>
      <c r="AJJ73" s="21"/>
      <c r="AJK73" s="21"/>
      <c r="AJL73" s="21"/>
      <c r="AJM73" s="21"/>
      <c r="AJN73" s="21"/>
      <c r="AJO73" s="21"/>
      <c r="AJP73" s="21"/>
      <c r="AJQ73" s="21"/>
      <c r="AJR73" s="21"/>
      <c r="AJS73" s="21"/>
      <c r="AJT73" s="21"/>
      <c r="AJU73" s="21"/>
      <c r="AJV73" s="21"/>
      <c r="AJW73" s="21"/>
      <c r="AJX73" s="21"/>
      <c r="AJY73" s="21"/>
      <c r="AJZ73" s="21"/>
      <c r="AKA73" s="21"/>
      <c r="AKB73" s="21"/>
      <c r="AKC73" s="21"/>
      <c r="AKD73" s="21"/>
      <c r="AKE73" s="21"/>
      <c r="AKF73" s="21"/>
      <c r="AKG73" s="21"/>
      <c r="AKH73" s="21"/>
      <c r="AKI73" s="21"/>
      <c r="AKJ73" s="21"/>
      <c r="AKK73" s="21"/>
      <c r="AKL73" s="21"/>
      <c r="AKM73" s="21"/>
      <c r="AKN73" s="21"/>
      <c r="AKO73" s="21"/>
      <c r="AKP73" s="21"/>
      <c r="AKQ73" s="21"/>
      <c r="AKR73" s="21"/>
      <c r="AKS73" s="21"/>
      <c r="AKT73" s="21"/>
      <c r="AKU73" s="21"/>
      <c r="AKV73" s="21"/>
      <c r="AKW73" s="21"/>
      <c r="AKX73" s="21"/>
      <c r="AKY73" s="21"/>
      <c r="AKZ73" s="21"/>
      <c r="ALA73" s="21"/>
      <c r="ALB73" s="21"/>
      <c r="ALC73" s="21"/>
      <c r="ALD73" s="21"/>
      <c r="ALE73" s="21"/>
      <c r="ALF73" s="21"/>
      <c r="ALG73" s="21"/>
      <c r="ALH73" s="21"/>
      <c r="ALI73" s="21"/>
      <c r="ALJ73" s="21"/>
      <c r="ALK73" s="21"/>
      <c r="ALL73" s="21"/>
      <c r="ALM73" s="21"/>
      <c r="ALN73" s="21"/>
      <c r="ALO73" s="21"/>
      <c r="ALP73" s="21"/>
      <c r="ALQ73" s="21"/>
      <c r="ALR73" s="21"/>
      <c r="ALS73" s="21"/>
      <c r="ALT73" s="21"/>
      <c r="ALU73" s="21"/>
      <c r="ALV73" s="21"/>
      <c r="ALW73" s="21"/>
      <c r="ALX73" s="21"/>
      <c r="ALY73" s="21"/>
      <c r="ALZ73" s="21"/>
      <c r="AMA73" s="21"/>
      <c r="AMB73" s="21"/>
      <c r="AMC73" s="21"/>
      <c r="AMD73" s="21"/>
      <c r="AME73" s="21"/>
      <c r="AMF73" s="21"/>
      <c r="AMG73" s="21"/>
      <c r="AMH73" s="21"/>
      <c r="AMI73" s="21"/>
      <c r="AMJ73" s="21"/>
      <c r="AMK73" s="21"/>
      <c r="AML73" s="21"/>
      <c r="AMM73" s="21"/>
      <c r="AMN73" s="21"/>
      <c r="AMO73" s="21"/>
    </row>
    <row r="74" spans="1:1029" s="137" customFormat="1" ht="20.25">
      <c r="A74" s="259" t="s">
        <v>167</v>
      </c>
      <c r="B74" s="266" t="s">
        <v>28</v>
      </c>
      <c r="C74" s="265"/>
      <c r="D74" s="265"/>
      <c r="E74" s="265">
        <v>6</v>
      </c>
      <c r="F74" s="265">
        <f>SUM(T74:AA74)</f>
        <v>36</v>
      </c>
      <c r="G74" s="265">
        <v>18</v>
      </c>
      <c r="H74" s="265"/>
      <c r="I74" s="259">
        <f>F74-H74</f>
        <v>36</v>
      </c>
      <c r="J74" s="265"/>
      <c r="K74" s="265"/>
      <c r="L74" s="265"/>
      <c r="M74" s="265">
        <f>SUM(V74:AA74)</f>
        <v>36</v>
      </c>
      <c r="N74" s="265"/>
      <c r="O74" s="265"/>
      <c r="P74" s="265"/>
      <c r="Q74" s="265"/>
      <c r="R74" s="265"/>
      <c r="S74" s="265"/>
      <c r="T74" s="265"/>
      <c r="U74" s="265"/>
      <c r="V74" s="279"/>
      <c r="W74" s="279"/>
      <c r="X74" s="265"/>
      <c r="Y74" s="265">
        <v>36</v>
      </c>
      <c r="Z74" s="144"/>
      <c r="AA74" s="141"/>
      <c r="AB74" s="21">
        <f t="shared" si="3"/>
        <v>0</v>
      </c>
      <c r="AC74" s="21">
        <f t="shared" si="4"/>
        <v>36</v>
      </c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  <c r="AMK74" s="21"/>
      <c r="AML74" s="21"/>
      <c r="AMM74" s="21"/>
      <c r="AMN74" s="21"/>
      <c r="AMO74" s="21"/>
    </row>
    <row r="75" spans="1:1029" s="137" customFormat="1" ht="40.5">
      <c r="A75" s="259" t="s">
        <v>168</v>
      </c>
      <c r="B75" s="266" t="s">
        <v>171</v>
      </c>
      <c r="C75" s="265"/>
      <c r="D75" s="265">
        <v>6</v>
      </c>
      <c r="E75" s="265"/>
      <c r="F75" s="265">
        <f>SUM(T75:AA75)</f>
        <v>36</v>
      </c>
      <c r="G75" s="265">
        <v>18</v>
      </c>
      <c r="H75" s="265"/>
      <c r="I75" s="259">
        <f>F75-H75</f>
        <v>36</v>
      </c>
      <c r="J75" s="265"/>
      <c r="K75" s="265"/>
      <c r="L75" s="265"/>
      <c r="M75" s="265"/>
      <c r="N75" s="265">
        <f>SUM(V75:AA75)</f>
        <v>36</v>
      </c>
      <c r="O75" s="265"/>
      <c r="P75" s="265"/>
      <c r="Q75" s="265"/>
      <c r="R75" s="265"/>
      <c r="S75" s="265"/>
      <c r="T75" s="265"/>
      <c r="U75" s="265"/>
      <c r="V75" s="279"/>
      <c r="W75" s="279"/>
      <c r="X75" s="265"/>
      <c r="Y75" s="265">
        <v>36</v>
      </c>
      <c r="Z75" s="144"/>
      <c r="AA75" s="141"/>
      <c r="AB75" s="21">
        <f t="shared" si="3"/>
        <v>0</v>
      </c>
      <c r="AC75" s="21">
        <f t="shared" si="4"/>
        <v>36</v>
      </c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G75" s="21"/>
      <c r="AMH75" s="21"/>
      <c r="AMI75" s="21"/>
      <c r="AMJ75" s="21"/>
      <c r="AMK75" s="21"/>
      <c r="AML75" s="21"/>
      <c r="AMM75" s="21"/>
      <c r="AMN75" s="21"/>
      <c r="AMO75" s="21"/>
    </row>
    <row r="76" spans="1:1029" s="137" customFormat="1" ht="40.5" customHeight="1">
      <c r="A76" s="277" t="s">
        <v>127</v>
      </c>
      <c r="B76" s="278" t="s">
        <v>179</v>
      </c>
      <c r="C76" s="277" t="s">
        <v>229</v>
      </c>
      <c r="D76" s="277"/>
      <c r="E76" s="277"/>
      <c r="F76" s="277">
        <f>F77+F78+F79</f>
        <v>216</v>
      </c>
      <c r="G76" s="277">
        <f t="shared" ref="G76:Y76" si="21">G77+G78+G79</f>
        <v>174</v>
      </c>
      <c r="H76" s="277">
        <f t="shared" si="21"/>
        <v>0</v>
      </c>
      <c r="I76" s="277">
        <f t="shared" si="21"/>
        <v>216</v>
      </c>
      <c r="J76" s="277">
        <f t="shared" si="21"/>
        <v>42</v>
      </c>
      <c r="K76" s="277">
        <f t="shared" si="21"/>
        <v>30</v>
      </c>
      <c r="L76" s="277">
        <f t="shared" si="21"/>
        <v>0</v>
      </c>
      <c r="M76" s="277">
        <f t="shared" si="21"/>
        <v>36</v>
      </c>
      <c r="N76" s="277">
        <f t="shared" si="21"/>
        <v>108</v>
      </c>
      <c r="O76" s="277">
        <f t="shared" si="21"/>
        <v>0</v>
      </c>
      <c r="P76" s="277">
        <v>36</v>
      </c>
      <c r="Q76" s="277">
        <v>18</v>
      </c>
      <c r="R76" s="277">
        <v>18</v>
      </c>
      <c r="S76" s="277">
        <f t="shared" si="21"/>
        <v>0</v>
      </c>
      <c r="T76" s="277">
        <f t="shared" si="21"/>
        <v>0</v>
      </c>
      <c r="U76" s="277">
        <f t="shared" si="21"/>
        <v>0</v>
      </c>
      <c r="V76" s="277">
        <f t="shared" si="21"/>
        <v>0</v>
      </c>
      <c r="W76" s="277">
        <f t="shared" si="21"/>
        <v>216</v>
      </c>
      <c r="X76" s="277">
        <f t="shared" si="21"/>
        <v>0</v>
      </c>
      <c r="Y76" s="277">
        <f t="shared" si="21"/>
        <v>0</v>
      </c>
      <c r="Z76" s="242">
        <f>SUM(Z77)</f>
        <v>0</v>
      </c>
      <c r="AA76" s="242">
        <f>SUM(AA77)</f>
        <v>0</v>
      </c>
      <c r="AB76" s="21">
        <f t="shared" si="3"/>
        <v>216</v>
      </c>
      <c r="AC76" s="21">
        <f t="shared" si="4"/>
        <v>0</v>
      </c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  <c r="AMK76" s="21"/>
      <c r="AML76" s="21"/>
      <c r="AMM76" s="21"/>
      <c r="AMN76" s="21"/>
      <c r="AMO76" s="21"/>
    </row>
    <row r="77" spans="1:1029" s="140" customFormat="1" ht="40.5">
      <c r="A77" s="258" t="s">
        <v>180</v>
      </c>
      <c r="B77" s="267" t="s">
        <v>206</v>
      </c>
      <c r="C77" s="258"/>
      <c r="D77" s="258"/>
      <c r="E77" s="258">
        <v>4</v>
      </c>
      <c r="F77" s="265">
        <f>SUM(T77:AA77)</f>
        <v>72</v>
      </c>
      <c r="G77" s="265">
        <v>30</v>
      </c>
      <c r="H77" s="258"/>
      <c r="I77" s="259">
        <f>F77-H77</f>
        <v>72</v>
      </c>
      <c r="J77" s="253">
        <v>42</v>
      </c>
      <c r="K77" s="253">
        <v>30</v>
      </c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5"/>
      <c r="W77" s="255">
        <v>72</v>
      </c>
      <c r="X77" s="253"/>
      <c r="Y77" s="253"/>
      <c r="Z77" s="138"/>
      <c r="AA77" s="138"/>
      <c r="AB77" s="21">
        <f t="shared" si="3"/>
        <v>72</v>
      </c>
      <c r="AC77" s="21">
        <f t="shared" si="4"/>
        <v>0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34"/>
      <c r="PM77" s="34"/>
      <c r="PN77" s="34"/>
      <c r="PO77" s="34"/>
      <c r="PP77" s="34"/>
      <c r="PQ77" s="34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4"/>
      <c r="QJ77" s="34"/>
      <c r="QK77" s="34"/>
      <c r="QL77" s="34"/>
      <c r="QM77" s="34"/>
      <c r="QN77" s="34"/>
      <c r="QO77" s="34"/>
      <c r="QP77" s="34"/>
      <c r="QQ77" s="34"/>
      <c r="QR77" s="34"/>
      <c r="QS77" s="34"/>
      <c r="QT77" s="34"/>
      <c r="QU77" s="34"/>
      <c r="QV77" s="34"/>
      <c r="QW77" s="34"/>
      <c r="QX77" s="34"/>
      <c r="QY77" s="34"/>
      <c r="QZ77" s="34"/>
      <c r="RA77" s="34"/>
      <c r="RB77" s="34"/>
      <c r="RC77" s="34"/>
      <c r="RD77" s="34"/>
      <c r="RE77" s="34"/>
      <c r="RF77" s="34"/>
      <c r="RG77" s="34"/>
      <c r="RH77" s="34"/>
      <c r="RI77" s="34"/>
      <c r="RJ77" s="34"/>
      <c r="RK77" s="34"/>
      <c r="RL77" s="34"/>
      <c r="RM77" s="34"/>
      <c r="RN77" s="34"/>
      <c r="RO77" s="34"/>
      <c r="RP77" s="34"/>
      <c r="RQ77" s="34"/>
      <c r="RR77" s="34"/>
      <c r="RS77" s="34"/>
      <c r="RT77" s="34"/>
      <c r="RU77" s="34"/>
      <c r="RV77" s="34"/>
      <c r="RW77" s="34"/>
      <c r="RX77" s="34"/>
      <c r="RY77" s="34"/>
      <c r="RZ77" s="34"/>
      <c r="SA77" s="34"/>
      <c r="SB77" s="34"/>
      <c r="SC77" s="34"/>
      <c r="SD77" s="34"/>
      <c r="SE77" s="34"/>
      <c r="SF77" s="34"/>
      <c r="SG77" s="34"/>
      <c r="SH77" s="34"/>
      <c r="SI77" s="34"/>
      <c r="SJ77" s="34"/>
      <c r="SK77" s="34"/>
      <c r="SL77" s="34"/>
      <c r="SM77" s="34"/>
      <c r="SN77" s="34"/>
      <c r="SO77" s="34"/>
      <c r="SP77" s="34"/>
      <c r="SQ77" s="34"/>
      <c r="SR77" s="34"/>
      <c r="SS77" s="34"/>
      <c r="ST77" s="34"/>
      <c r="SU77" s="34"/>
      <c r="SV77" s="34"/>
      <c r="SW77" s="34"/>
      <c r="SX77" s="34"/>
      <c r="SY77" s="34"/>
      <c r="SZ77" s="34"/>
      <c r="TA77" s="34"/>
      <c r="TB77" s="34"/>
      <c r="TC77" s="34"/>
      <c r="TD77" s="34"/>
      <c r="TE77" s="34"/>
      <c r="TF77" s="34"/>
      <c r="TG77" s="34"/>
      <c r="TH77" s="34"/>
      <c r="TI77" s="34"/>
      <c r="TJ77" s="34"/>
      <c r="TK77" s="34"/>
      <c r="TL77" s="34"/>
      <c r="TM77" s="34"/>
      <c r="TN77" s="34"/>
      <c r="TO77" s="34"/>
      <c r="TP77" s="34"/>
      <c r="TQ77" s="34"/>
      <c r="TR77" s="34"/>
      <c r="TS77" s="34"/>
      <c r="TT77" s="34"/>
      <c r="TU77" s="34"/>
      <c r="TV77" s="34"/>
      <c r="TW77" s="34"/>
      <c r="TX77" s="34"/>
      <c r="TY77" s="34"/>
      <c r="TZ77" s="34"/>
      <c r="UA77" s="34"/>
      <c r="UB77" s="34"/>
      <c r="UC77" s="34"/>
      <c r="UD77" s="34"/>
      <c r="UE77" s="34"/>
      <c r="UF77" s="34"/>
      <c r="UG77" s="34"/>
      <c r="UH77" s="34"/>
      <c r="UI77" s="34"/>
      <c r="UJ77" s="34"/>
      <c r="UK77" s="34"/>
      <c r="UL77" s="34"/>
      <c r="UM77" s="34"/>
      <c r="UN77" s="34"/>
      <c r="UO77" s="34"/>
      <c r="UP77" s="34"/>
      <c r="UQ77" s="34"/>
      <c r="UR77" s="34"/>
      <c r="US77" s="34"/>
      <c r="UT77" s="34"/>
      <c r="UU77" s="34"/>
      <c r="UV77" s="34"/>
      <c r="UW77" s="34"/>
      <c r="UX77" s="34"/>
      <c r="UY77" s="34"/>
      <c r="UZ77" s="34"/>
      <c r="VA77" s="34"/>
      <c r="VB77" s="34"/>
      <c r="VC77" s="34"/>
      <c r="VD77" s="34"/>
      <c r="VE77" s="34"/>
      <c r="VF77" s="34"/>
      <c r="VG77" s="34"/>
      <c r="VH77" s="34"/>
      <c r="VI77" s="34"/>
      <c r="VJ77" s="34"/>
      <c r="VK77" s="34"/>
      <c r="VL77" s="34"/>
      <c r="VM77" s="34"/>
      <c r="VN77" s="34"/>
      <c r="VO77" s="34"/>
      <c r="VP77" s="34"/>
      <c r="VQ77" s="34"/>
      <c r="VR77" s="34"/>
      <c r="VS77" s="34"/>
      <c r="VT77" s="34"/>
      <c r="VU77" s="34"/>
      <c r="VV77" s="34"/>
      <c r="VW77" s="34"/>
      <c r="VX77" s="34"/>
      <c r="VY77" s="34"/>
      <c r="VZ77" s="34"/>
      <c r="WA77" s="34"/>
      <c r="WB77" s="34"/>
      <c r="WC77" s="34"/>
      <c r="WD77" s="34"/>
      <c r="WE77" s="34"/>
      <c r="WF77" s="34"/>
      <c r="WG77" s="34"/>
      <c r="WH77" s="34"/>
      <c r="WI77" s="34"/>
      <c r="WJ77" s="34"/>
      <c r="WK77" s="34"/>
      <c r="WL77" s="34"/>
      <c r="WM77" s="34"/>
      <c r="WN77" s="34"/>
      <c r="WO77" s="34"/>
      <c r="WP77" s="34"/>
      <c r="WQ77" s="34"/>
      <c r="WR77" s="34"/>
      <c r="WS77" s="34"/>
      <c r="WT77" s="34"/>
      <c r="WU77" s="34"/>
      <c r="WV77" s="34"/>
      <c r="WW77" s="34"/>
      <c r="WX77" s="34"/>
      <c r="WY77" s="34"/>
      <c r="WZ77" s="34"/>
      <c r="XA77" s="34"/>
      <c r="XB77" s="34"/>
      <c r="XC77" s="34"/>
      <c r="XD77" s="34"/>
      <c r="XE77" s="34"/>
      <c r="XF77" s="34"/>
      <c r="XG77" s="34"/>
      <c r="XH77" s="34"/>
      <c r="XI77" s="34"/>
      <c r="XJ77" s="34"/>
      <c r="XK77" s="34"/>
      <c r="XL77" s="34"/>
      <c r="XM77" s="34"/>
      <c r="XN77" s="34"/>
      <c r="XO77" s="34"/>
      <c r="XP77" s="34"/>
      <c r="XQ77" s="34"/>
      <c r="XR77" s="34"/>
      <c r="XS77" s="34"/>
      <c r="XT77" s="34"/>
      <c r="XU77" s="34"/>
      <c r="XV77" s="34"/>
      <c r="XW77" s="34"/>
      <c r="XX77" s="34"/>
      <c r="XY77" s="34"/>
      <c r="XZ77" s="34"/>
      <c r="YA77" s="34"/>
      <c r="YB77" s="34"/>
      <c r="YC77" s="34"/>
      <c r="YD77" s="34"/>
      <c r="YE77" s="34"/>
      <c r="YF77" s="34"/>
      <c r="YG77" s="34"/>
      <c r="YH77" s="34"/>
      <c r="YI77" s="34"/>
      <c r="YJ77" s="34"/>
      <c r="YK77" s="34"/>
      <c r="YL77" s="34"/>
      <c r="YM77" s="34"/>
      <c r="YN77" s="34"/>
      <c r="YO77" s="34"/>
      <c r="YP77" s="34"/>
      <c r="YQ77" s="34"/>
      <c r="YR77" s="34"/>
      <c r="YS77" s="34"/>
      <c r="YT77" s="34"/>
      <c r="YU77" s="34"/>
      <c r="YV77" s="34"/>
      <c r="YW77" s="34"/>
      <c r="YX77" s="34"/>
      <c r="YY77" s="34"/>
      <c r="YZ77" s="34"/>
      <c r="ZA77" s="34"/>
      <c r="ZB77" s="34"/>
      <c r="ZC77" s="34"/>
      <c r="ZD77" s="34"/>
      <c r="ZE77" s="34"/>
      <c r="ZF77" s="34"/>
      <c r="ZG77" s="34"/>
      <c r="ZH77" s="34"/>
      <c r="ZI77" s="34"/>
      <c r="ZJ77" s="34"/>
      <c r="ZK77" s="34"/>
      <c r="ZL77" s="34"/>
      <c r="ZM77" s="34"/>
      <c r="ZN77" s="34"/>
      <c r="ZO77" s="34"/>
      <c r="ZP77" s="34"/>
      <c r="ZQ77" s="34"/>
      <c r="ZR77" s="34"/>
      <c r="ZS77" s="34"/>
      <c r="ZT77" s="34"/>
      <c r="ZU77" s="34"/>
      <c r="ZV77" s="34"/>
      <c r="ZW77" s="34"/>
      <c r="ZX77" s="34"/>
      <c r="ZY77" s="34"/>
      <c r="ZZ77" s="34"/>
      <c r="AAA77" s="34"/>
      <c r="AAB77" s="34"/>
      <c r="AAC77" s="34"/>
      <c r="AAD77" s="34"/>
      <c r="AAE77" s="34"/>
      <c r="AAF77" s="34"/>
      <c r="AAG77" s="34"/>
      <c r="AAH77" s="34"/>
      <c r="AAI77" s="34"/>
      <c r="AAJ77" s="34"/>
      <c r="AAK77" s="34"/>
      <c r="AAL77" s="34"/>
      <c r="AAM77" s="34"/>
      <c r="AAN77" s="34"/>
      <c r="AAO77" s="34"/>
      <c r="AAP77" s="34"/>
      <c r="AAQ77" s="34"/>
      <c r="AAR77" s="34"/>
      <c r="AAS77" s="34"/>
      <c r="AAT77" s="34"/>
      <c r="AAU77" s="34"/>
      <c r="AAV77" s="34"/>
      <c r="AAW77" s="34"/>
      <c r="AAX77" s="34"/>
      <c r="AAY77" s="34"/>
      <c r="AAZ77" s="34"/>
      <c r="ABA77" s="34"/>
      <c r="ABB77" s="34"/>
      <c r="ABC77" s="34"/>
      <c r="ABD77" s="34"/>
      <c r="ABE77" s="34"/>
      <c r="ABF77" s="34"/>
      <c r="ABG77" s="34"/>
      <c r="ABH77" s="34"/>
      <c r="ABI77" s="34"/>
      <c r="ABJ77" s="34"/>
      <c r="ABK77" s="34"/>
      <c r="ABL77" s="34"/>
      <c r="ABM77" s="34"/>
      <c r="ABN77" s="34"/>
      <c r="ABO77" s="34"/>
      <c r="ABP77" s="34"/>
      <c r="ABQ77" s="34"/>
      <c r="ABR77" s="34"/>
      <c r="ABS77" s="34"/>
      <c r="ABT77" s="34"/>
      <c r="ABU77" s="34"/>
      <c r="ABV77" s="34"/>
      <c r="ABW77" s="34"/>
      <c r="ABX77" s="34"/>
      <c r="ABY77" s="34"/>
      <c r="ABZ77" s="34"/>
      <c r="ACA77" s="34"/>
      <c r="ACB77" s="34"/>
      <c r="ACC77" s="34"/>
      <c r="ACD77" s="34"/>
      <c r="ACE77" s="34"/>
      <c r="ACF77" s="34"/>
      <c r="ACG77" s="34"/>
      <c r="ACH77" s="34"/>
      <c r="ACI77" s="34"/>
      <c r="ACJ77" s="34"/>
      <c r="ACK77" s="34"/>
      <c r="ACL77" s="34"/>
      <c r="ACM77" s="34"/>
      <c r="ACN77" s="34"/>
      <c r="ACO77" s="34"/>
      <c r="ACP77" s="34"/>
      <c r="ACQ77" s="34"/>
      <c r="ACR77" s="34"/>
      <c r="ACS77" s="34"/>
      <c r="ACT77" s="34"/>
      <c r="ACU77" s="34"/>
      <c r="ACV77" s="34"/>
      <c r="ACW77" s="34"/>
      <c r="ACX77" s="34"/>
      <c r="ACY77" s="34"/>
      <c r="ACZ77" s="34"/>
      <c r="ADA77" s="34"/>
      <c r="ADB77" s="34"/>
      <c r="ADC77" s="34"/>
      <c r="ADD77" s="34"/>
      <c r="ADE77" s="34"/>
      <c r="ADF77" s="34"/>
      <c r="ADG77" s="34"/>
      <c r="ADH77" s="34"/>
      <c r="ADI77" s="34"/>
      <c r="ADJ77" s="34"/>
      <c r="ADK77" s="34"/>
      <c r="ADL77" s="34"/>
      <c r="ADM77" s="34"/>
      <c r="ADN77" s="34"/>
      <c r="ADO77" s="34"/>
      <c r="ADP77" s="34"/>
      <c r="ADQ77" s="34"/>
      <c r="ADR77" s="34"/>
      <c r="ADS77" s="34"/>
      <c r="ADT77" s="34"/>
      <c r="ADU77" s="34"/>
      <c r="ADV77" s="34"/>
      <c r="ADW77" s="34"/>
      <c r="ADX77" s="34"/>
      <c r="ADY77" s="34"/>
      <c r="ADZ77" s="34"/>
      <c r="AEA77" s="34"/>
      <c r="AEB77" s="34"/>
      <c r="AEC77" s="34"/>
      <c r="AED77" s="34"/>
      <c r="AEE77" s="34"/>
      <c r="AEF77" s="34"/>
      <c r="AEG77" s="34"/>
      <c r="AEH77" s="34"/>
      <c r="AEI77" s="34"/>
      <c r="AEJ77" s="34"/>
      <c r="AEK77" s="34"/>
      <c r="AEL77" s="34"/>
      <c r="AEM77" s="34"/>
      <c r="AEN77" s="34"/>
      <c r="AEO77" s="34"/>
      <c r="AEP77" s="34"/>
      <c r="AEQ77" s="34"/>
      <c r="AER77" s="34"/>
      <c r="AES77" s="34"/>
      <c r="AET77" s="34"/>
      <c r="AEU77" s="34"/>
      <c r="AEV77" s="34"/>
      <c r="AEW77" s="34"/>
      <c r="AEX77" s="34"/>
      <c r="AEY77" s="34"/>
      <c r="AEZ77" s="34"/>
      <c r="AFA77" s="34"/>
      <c r="AFB77" s="34"/>
      <c r="AFC77" s="34"/>
      <c r="AFD77" s="34"/>
      <c r="AFE77" s="34"/>
      <c r="AFF77" s="34"/>
      <c r="AFG77" s="34"/>
      <c r="AFH77" s="34"/>
      <c r="AFI77" s="34"/>
      <c r="AFJ77" s="34"/>
      <c r="AFK77" s="34"/>
      <c r="AFL77" s="34"/>
      <c r="AFM77" s="34"/>
      <c r="AFN77" s="34"/>
      <c r="AFO77" s="34"/>
      <c r="AFP77" s="34"/>
      <c r="AFQ77" s="34"/>
      <c r="AFR77" s="34"/>
      <c r="AFS77" s="34"/>
      <c r="AFT77" s="34"/>
      <c r="AFU77" s="34"/>
      <c r="AFV77" s="34"/>
      <c r="AFW77" s="34"/>
      <c r="AFX77" s="34"/>
      <c r="AFY77" s="34"/>
      <c r="AFZ77" s="34"/>
      <c r="AGA77" s="34"/>
      <c r="AGB77" s="34"/>
      <c r="AGC77" s="34"/>
      <c r="AGD77" s="34"/>
      <c r="AGE77" s="34"/>
      <c r="AGF77" s="34"/>
      <c r="AGG77" s="34"/>
      <c r="AGH77" s="34"/>
      <c r="AGI77" s="34"/>
      <c r="AGJ77" s="34"/>
      <c r="AGK77" s="34"/>
      <c r="AGL77" s="34"/>
      <c r="AGM77" s="34"/>
      <c r="AGN77" s="34"/>
      <c r="AGO77" s="34"/>
      <c r="AGP77" s="34"/>
      <c r="AGQ77" s="34"/>
      <c r="AGR77" s="34"/>
      <c r="AGS77" s="34"/>
      <c r="AGT77" s="34"/>
      <c r="AGU77" s="34"/>
      <c r="AGV77" s="34"/>
      <c r="AGW77" s="34"/>
      <c r="AGX77" s="34"/>
      <c r="AGY77" s="34"/>
      <c r="AGZ77" s="34"/>
      <c r="AHA77" s="34"/>
      <c r="AHB77" s="34"/>
      <c r="AHC77" s="34"/>
      <c r="AHD77" s="34"/>
      <c r="AHE77" s="34"/>
      <c r="AHF77" s="34"/>
      <c r="AHG77" s="34"/>
      <c r="AHH77" s="34"/>
      <c r="AHI77" s="34"/>
      <c r="AHJ77" s="34"/>
      <c r="AHK77" s="34"/>
      <c r="AHL77" s="34"/>
      <c r="AHM77" s="34"/>
      <c r="AHN77" s="34"/>
      <c r="AHO77" s="34"/>
      <c r="AHP77" s="34"/>
      <c r="AHQ77" s="34"/>
      <c r="AHR77" s="34"/>
      <c r="AHS77" s="34"/>
      <c r="AHT77" s="34"/>
      <c r="AHU77" s="34"/>
      <c r="AHV77" s="34"/>
      <c r="AHW77" s="34"/>
      <c r="AHX77" s="34"/>
      <c r="AHY77" s="34"/>
      <c r="AHZ77" s="34"/>
      <c r="AIA77" s="34"/>
      <c r="AIB77" s="34"/>
      <c r="AIC77" s="34"/>
      <c r="AID77" s="34"/>
      <c r="AIE77" s="34"/>
      <c r="AIF77" s="34"/>
      <c r="AIG77" s="34"/>
      <c r="AIH77" s="34"/>
      <c r="AII77" s="34"/>
      <c r="AIJ77" s="34"/>
      <c r="AIK77" s="34"/>
      <c r="AIL77" s="34"/>
      <c r="AIM77" s="34"/>
      <c r="AIN77" s="34"/>
      <c r="AIO77" s="34"/>
      <c r="AIP77" s="34"/>
      <c r="AIQ77" s="34"/>
      <c r="AIR77" s="34"/>
      <c r="AIS77" s="34"/>
      <c r="AIT77" s="34"/>
      <c r="AIU77" s="34"/>
      <c r="AIV77" s="34"/>
      <c r="AIW77" s="34"/>
      <c r="AIX77" s="34"/>
      <c r="AIY77" s="34"/>
      <c r="AIZ77" s="34"/>
      <c r="AJA77" s="34"/>
      <c r="AJB77" s="34"/>
      <c r="AJC77" s="34"/>
      <c r="AJD77" s="34"/>
      <c r="AJE77" s="34"/>
      <c r="AJF77" s="34"/>
      <c r="AJG77" s="34"/>
      <c r="AJH77" s="34"/>
      <c r="AJI77" s="34"/>
      <c r="AJJ77" s="34"/>
      <c r="AJK77" s="34"/>
      <c r="AJL77" s="34"/>
      <c r="AJM77" s="34"/>
      <c r="AJN77" s="34"/>
      <c r="AJO77" s="34"/>
      <c r="AJP77" s="34"/>
      <c r="AJQ77" s="34"/>
      <c r="AJR77" s="34"/>
      <c r="AJS77" s="34"/>
      <c r="AJT77" s="34"/>
      <c r="AJU77" s="34"/>
      <c r="AJV77" s="34"/>
      <c r="AJW77" s="34"/>
      <c r="AJX77" s="34"/>
      <c r="AJY77" s="34"/>
      <c r="AJZ77" s="34"/>
      <c r="AKA77" s="34"/>
      <c r="AKB77" s="34"/>
      <c r="AKC77" s="34"/>
      <c r="AKD77" s="34"/>
      <c r="AKE77" s="34"/>
      <c r="AKF77" s="34"/>
      <c r="AKG77" s="34"/>
      <c r="AKH77" s="34"/>
      <c r="AKI77" s="34"/>
      <c r="AKJ77" s="34"/>
      <c r="AKK77" s="34"/>
      <c r="AKL77" s="34"/>
      <c r="AKM77" s="34"/>
      <c r="AKN77" s="34"/>
      <c r="AKO77" s="34"/>
      <c r="AKP77" s="34"/>
      <c r="AKQ77" s="34"/>
      <c r="AKR77" s="34"/>
      <c r="AKS77" s="34"/>
      <c r="AKT77" s="34"/>
      <c r="AKU77" s="34"/>
      <c r="AKV77" s="34"/>
      <c r="AKW77" s="34"/>
      <c r="AKX77" s="34"/>
      <c r="AKY77" s="34"/>
      <c r="AKZ77" s="34"/>
      <c r="ALA77" s="34"/>
      <c r="ALB77" s="34"/>
      <c r="ALC77" s="34"/>
      <c r="ALD77" s="34"/>
      <c r="ALE77" s="34"/>
      <c r="ALF77" s="34"/>
      <c r="ALG77" s="34"/>
      <c r="ALH77" s="34"/>
      <c r="ALI77" s="34"/>
      <c r="ALJ77" s="34"/>
      <c r="ALK77" s="34"/>
      <c r="ALL77" s="34"/>
      <c r="ALM77" s="34"/>
      <c r="ALN77" s="34"/>
      <c r="ALO77" s="34"/>
      <c r="ALP77" s="34"/>
      <c r="ALQ77" s="34"/>
      <c r="ALR77" s="34"/>
      <c r="ALS77" s="34"/>
      <c r="ALT77" s="34"/>
      <c r="ALU77" s="34"/>
      <c r="ALV77" s="34"/>
      <c r="ALW77" s="34"/>
      <c r="ALX77" s="34"/>
      <c r="ALY77" s="34"/>
      <c r="ALZ77" s="34"/>
      <c r="AMA77" s="34"/>
      <c r="AMB77" s="34"/>
      <c r="AMC77" s="34"/>
      <c r="AMD77" s="34"/>
      <c r="AME77" s="34"/>
      <c r="AMF77" s="34"/>
      <c r="AMG77" s="34"/>
      <c r="AMH77" s="34"/>
      <c r="AMI77" s="34"/>
      <c r="AMJ77" s="34"/>
      <c r="AMK77" s="34"/>
      <c r="AML77" s="34"/>
      <c r="AMM77" s="34"/>
      <c r="AMN77" s="34"/>
      <c r="AMO77" s="34"/>
    </row>
    <row r="78" spans="1:1029" s="137" customFormat="1" ht="20.25">
      <c r="A78" s="259" t="s">
        <v>169</v>
      </c>
      <c r="B78" s="266" t="s">
        <v>28</v>
      </c>
      <c r="C78" s="265"/>
      <c r="E78" s="265">
        <v>4</v>
      </c>
      <c r="F78" s="265">
        <f>SUM(T78:AA78)</f>
        <v>36</v>
      </c>
      <c r="G78" s="265">
        <v>36</v>
      </c>
      <c r="H78" s="265"/>
      <c r="I78" s="259">
        <f>F78-H78</f>
        <v>36</v>
      </c>
      <c r="J78" s="265"/>
      <c r="K78" s="265"/>
      <c r="L78" s="265"/>
      <c r="M78" s="265">
        <f>SUM(V78:AA78)</f>
        <v>36</v>
      </c>
      <c r="N78" s="265"/>
      <c r="O78" s="265"/>
      <c r="P78" s="265"/>
      <c r="Q78" s="265"/>
      <c r="R78" s="265"/>
      <c r="S78" s="265"/>
      <c r="T78" s="265"/>
      <c r="U78" s="265"/>
      <c r="V78" s="279"/>
      <c r="W78" s="279">
        <v>36</v>
      </c>
      <c r="X78" s="271"/>
      <c r="Y78" s="271"/>
      <c r="Z78" s="141"/>
      <c r="AA78" s="141"/>
      <c r="AB78" s="21">
        <f t="shared" si="3"/>
        <v>36</v>
      </c>
      <c r="AC78" s="21">
        <f t="shared" si="4"/>
        <v>0</v>
      </c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  <c r="ZX78" s="21"/>
      <c r="ZY78" s="21"/>
      <c r="ZZ78" s="21"/>
      <c r="AAA78" s="21"/>
      <c r="AAB78" s="21"/>
      <c r="AAC78" s="21"/>
      <c r="AAD78" s="21"/>
      <c r="AAE78" s="21"/>
      <c r="AAF78" s="21"/>
      <c r="AAG78" s="21"/>
      <c r="AAH78" s="21"/>
      <c r="AAI78" s="21"/>
      <c r="AAJ78" s="21"/>
      <c r="AAK78" s="21"/>
      <c r="AAL78" s="21"/>
      <c r="AAM78" s="21"/>
      <c r="AAN78" s="21"/>
      <c r="AAO78" s="21"/>
      <c r="AAP78" s="21"/>
      <c r="AAQ78" s="21"/>
      <c r="AAR78" s="21"/>
      <c r="AAS78" s="21"/>
      <c r="AAT78" s="21"/>
      <c r="AAU78" s="21"/>
      <c r="AAV78" s="21"/>
      <c r="AAW78" s="21"/>
      <c r="AAX78" s="21"/>
      <c r="AAY78" s="21"/>
      <c r="AAZ78" s="21"/>
      <c r="ABA78" s="21"/>
      <c r="ABB78" s="21"/>
      <c r="ABC78" s="21"/>
      <c r="ABD78" s="21"/>
      <c r="ABE78" s="21"/>
      <c r="ABF78" s="21"/>
      <c r="ABG78" s="21"/>
      <c r="ABH78" s="21"/>
      <c r="ABI78" s="21"/>
      <c r="ABJ78" s="21"/>
      <c r="ABK78" s="21"/>
      <c r="ABL78" s="21"/>
      <c r="ABM78" s="21"/>
      <c r="ABN78" s="21"/>
      <c r="ABO78" s="21"/>
      <c r="ABP78" s="21"/>
      <c r="ABQ78" s="21"/>
      <c r="ABR78" s="21"/>
      <c r="ABS78" s="21"/>
      <c r="ABT78" s="21"/>
      <c r="ABU78" s="21"/>
      <c r="ABV78" s="21"/>
      <c r="ABW78" s="21"/>
      <c r="ABX78" s="21"/>
      <c r="ABY78" s="21"/>
      <c r="ABZ78" s="21"/>
      <c r="ACA78" s="21"/>
      <c r="ACB78" s="21"/>
      <c r="ACC78" s="21"/>
      <c r="ACD78" s="21"/>
      <c r="ACE78" s="21"/>
      <c r="ACF78" s="21"/>
      <c r="ACG78" s="21"/>
      <c r="ACH78" s="21"/>
      <c r="ACI78" s="21"/>
      <c r="ACJ78" s="21"/>
      <c r="ACK78" s="21"/>
      <c r="ACL78" s="21"/>
      <c r="ACM78" s="21"/>
      <c r="ACN78" s="21"/>
      <c r="ACO78" s="21"/>
      <c r="ACP78" s="21"/>
      <c r="ACQ78" s="21"/>
      <c r="ACR78" s="21"/>
      <c r="ACS78" s="21"/>
      <c r="ACT78" s="21"/>
      <c r="ACU78" s="21"/>
      <c r="ACV78" s="21"/>
      <c r="ACW78" s="21"/>
      <c r="ACX78" s="21"/>
      <c r="ACY78" s="21"/>
      <c r="ACZ78" s="21"/>
      <c r="ADA78" s="21"/>
      <c r="ADB78" s="21"/>
      <c r="ADC78" s="21"/>
      <c r="ADD78" s="21"/>
      <c r="ADE78" s="21"/>
      <c r="ADF78" s="21"/>
      <c r="ADG78" s="21"/>
      <c r="ADH78" s="21"/>
      <c r="ADI78" s="21"/>
      <c r="ADJ78" s="21"/>
      <c r="ADK78" s="21"/>
      <c r="ADL78" s="21"/>
      <c r="ADM78" s="21"/>
      <c r="ADN78" s="21"/>
      <c r="ADO78" s="21"/>
      <c r="ADP78" s="21"/>
      <c r="ADQ78" s="21"/>
      <c r="ADR78" s="21"/>
      <c r="ADS78" s="21"/>
      <c r="ADT78" s="21"/>
      <c r="ADU78" s="21"/>
      <c r="ADV78" s="21"/>
      <c r="ADW78" s="21"/>
      <c r="ADX78" s="21"/>
      <c r="ADY78" s="21"/>
      <c r="ADZ78" s="21"/>
      <c r="AEA78" s="21"/>
      <c r="AEB78" s="21"/>
      <c r="AEC78" s="21"/>
      <c r="AED78" s="21"/>
      <c r="AEE78" s="21"/>
      <c r="AEF78" s="21"/>
      <c r="AEG78" s="21"/>
      <c r="AEH78" s="21"/>
      <c r="AEI78" s="21"/>
      <c r="AEJ78" s="21"/>
      <c r="AEK78" s="21"/>
      <c r="AEL78" s="21"/>
      <c r="AEM78" s="21"/>
      <c r="AEN78" s="21"/>
      <c r="AEO78" s="21"/>
      <c r="AEP78" s="21"/>
      <c r="AEQ78" s="21"/>
      <c r="AER78" s="21"/>
      <c r="AES78" s="21"/>
      <c r="AET78" s="21"/>
      <c r="AEU78" s="21"/>
      <c r="AEV78" s="21"/>
      <c r="AEW78" s="21"/>
      <c r="AEX78" s="21"/>
      <c r="AEY78" s="21"/>
      <c r="AEZ78" s="21"/>
      <c r="AFA78" s="21"/>
      <c r="AFB78" s="21"/>
      <c r="AFC78" s="21"/>
      <c r="AFD78" s="21"/>
      <c r="AFE78" s="21"/>
      <c r="AFF78" s="21"/>
      <c r="AFG78" s="21"/>
      <c r="AFH78" s="21"/>
      <c r="AFI78" s="21"/>
      <c r="AFJ78" s="21"/>
      <c r="AFK78" s="21"/>
      <c r="AFL78" s="21"/>
      <c r="AFM78" s="21"/>
      <c r="AFN78" s="21"/>
      <c r="AFO78" s="21"/>
      <c r="AFP78" s="21"/>
      <c r="AFQ78" s="21"/>
      <c r="AFR78" s="21"/>
      <c r="AFS78" s="21"/>
      <c r="AFT78" s="21"/>
      <c r="AFU78" s="21"/>
      <c r="AFV78" s="21"/>
      <c r="AFW78" s="21"/>
      <c r="AFX78" s="21"/>
      <c r="AFY78" s="21"/>
      <c r="AFZ78" s="21"/>
      <c r="AGA78" s="21"/>
      <c r="AGB78" s="21"/>
      <c r="AGC78" s="21"/>
      <c r="AGD78" s="21"/>
      <c r="AGE78" s="21"/>
      <c r="AGF78" s="21"/>
      <c r="AGG78" s="21"/>
      <c r="AGH78" s="21"/>
      <c r="AGI78" s="21"/>
      <c r="AGJ78" s="21"/>
      <c r="AGK78" s="21"/>
      <c r="AGL78" s="21"/>
      <c r="AGM78" s="21"/>
      <c r="AGN78" s="21"/>
      <c r="AGO78" s="21"/>
      <c r="AGP78" s="21"/>
      <c r="AGQ78" s="21"/>
      <c r="AGR78" s="21"/>
      <c r="AGS78" s="21"/>
      <c r="AGT78" s="21"/>
      <c r="AGU78" s="21"/>
      <c r="AGV78" s="21"/>
      <c r="AGW78" s="21"/>
      <c r="AGX78" s="21"/>
      <c r="AGY78" s="21"/>
      <c r="AGZ78" s="21"/>
      <c r="AHA78" s="21"/>
      <c r="AHB78" s="21"/>
      <c r="AHC78" s="21"/>
      <c r="AHD78" s="21"/>
      <c r="AHE78" s="21"/>
      <c r="AHF78" s="21"/>
      <c r="AHG78" s="21"/>
      <c r="AHH78" s="21"/>
      <c r="AHI78" s="21"/>
      <c r="AHJ78" s="21"/>
      <c r="AHK78" s="21"/>
      <c r="AHL78" s="21"/>
      <c r="AHM78" s="21"/>
      <c r="AHN78" s="21"/>
      <c r="AHO78" s="21"/>
      <c r="AHP78" s="21"/>
      <c r="AHQ78" s="21"/>
      <c r="AHR78" s="21"/>
      <c r="AHS78" s="21"/>
      <c r="AHT78" s="21"/>
      <c r="AHU78" s="21"/>
      <c r="AHV78" s="21"/>
      <c r="AHW78" s="21"/>
      <c r="AHX78" s="21"/>
      <c r="AHY78" s="21"/>
      <c r="AHZ78" s="21"/>
      <c r="AIA78" s="21"/>
      <c r="AIB78" s="21"/>
      <c r="AIC78" s="21"/>
      <c r="AID78" s="21"/>
      <c r="AIE78" s="21"/>
      <c r="AIF78" s="21"/>
      <c r="AIG78" s="21"/>
      <c r="AIH78" s="21"/>
      <c r="AII78" s="21"/>
      <c r="AIJ78" s="21"/>
      <c r="AIK78" s="21"/>
      <c r="AIL78" s="21"/>
      <c r="AIM78" s="21"/>
      <c r="AIN78" s="21"/>
      <c r="AIO78" s="21"/>
      <c r="AIP78" s="21"/>
      <c r="AIQ78" s="21"/>
      <c r="AIR78" s="21"/>
      <c r="AIS78" s="21"/>
      <c r="AIT78" s="21"/>
      <c r="AIU78" s="21"/>
      <c r="AIV78" s="21"/>
      <c r="AIW78" s="21"/>
      <c r="AIX78" s="21"/>
      <c r="AIY78" s="21"/>
      <c r="AIZ78" s="21"/>
      <c r="AJA78" s="21"/>
      <c r="AJB78" s="21"/>
      <c r="AJC78" s="21"/>
      <c r="AJD78" s="21"/>
      <c r="AJE78" s="21"/>
      <c r="AJF78" s="21"/>
      <c r="AJG78" s="21"/>
      <c r="AJH78" s="21"/>
      <c r="AJI78" s="21"/>
      <c r="AJJ78" s="21"/>
      <c r="AJK78" s="21"/>
      <c r="AJL78" s="21"/>
      <c r="AJM78" s="21"/>
      <c r="AJN78" s="21"/>
      <c r="AJO78" s="21"/>
      <c r="AJP78" s="21"/>
      <c r="AJQ78" s="21"/>
      <c r="AJR78" s="21"/>
      <c r="AJS78" s="21"/>
      <c r="AJT78" s="21"/>
      <c r="AJU78" s="21"/>
      <c r="AJV78" s="21"/>
      <c r="AJW78" s="21"/>
      <c r="AJX78" s="21"/>
      <c r="AJY78" s="21"/>
      <c r="AJZ78" s="21"/>
      <c r="AKA78" s="21"/>
      <c r="AKB78" s="21"/>
      <c r="AKC78" s="21"/>
      <c r="AKD78" s="21"/>
      <c r="AKE78" s="21"/>
      <c r="AKF78" s="21"/>
      <c r="AKG78" s="21"/>
      <c r="AKH78" s="21"/>
      <c r="AKI78" s="21"/>
      <c r="AKJ78" s="21"/>
      <c r="AKK78" s="21"/>
      <c r="AKL78" s="21"/>
      <c r="AKM78" s="21"/>
      <c r="AKN78" s="21"/>
      <c r="AKO78" s="21"/>
      <c r="AKP78" s="21"/>
      <c r="AKQ78" s="21"/>
      <c r="AKR78" s="21"/>
      <c r="AKS78" s="21"/>
      <c r="AKT78" s="21"/>
      <c r="AKU78" s="21"/>
      <c r="AKV78" s="21"/>
      <c r="AKW78" s="21"/>
      <c r="AKX78" s="21"/>
      <c r="AKY78" s="21"/>
      <c r="AKZ78" s="21"/>
      <c r="ALA78" s="21"/>
      <c r="ALB78" s="21"/>
      <c r="ALC78" s="21"/>
      <c r="ALD78" s="21"/>
      <c r="ALE78" s="21"/>
      <c r="ALF78" s="21"/>
      <c r="ALG78" s="21"/>
      <c r="ALH78" s="21"/>
      <c r="ALI78" s="21"/>
      <c r="ALJ78" s="21"/>
      <c r="ALK78" s="21"/>
      <c r="ALL78" s="21"/>
      <c r="ALM78" s="21"/>
      <c r="ALN78" s="21"/>
      <c r="ALO78" s="21"/>
      <c r="ALP78" s="21"/>
      <c r="ALQ78" s="21"/>
      <c r="ALR78" s="21"/>
      <c r="ALS78" s="21"/>
      <c r="ALT78" s="21"/>
      <c r="ALU78" s="21"/>
      <c r="ALV78" s="21"/>
      <c r="ALW78" s="21"/>
      <c r="ALX78" s="21"/>
      <c r="ALY78" s="21"/>
      <c r="ALZ78" s="21"/>
      <c r="AMA78" s="21"/>
      <c r="AMB78" s="21"/>
      <c r="AMC78" s="21"/>
      <c r="AMD78" s="21"/>
      <c r="AME78" s="21"/>
      <c r="AMF78" s="21"/>
      <c r="AMG78" s="21"/>
      <c r="AMH78" s="21"/>
      <c r="AMI78" s="21"/>
      <c r="AMJ78" s="21"/>
      <c r="AMK78" s="21"/>
      <c r="AML78" s="21"/>
      <c r="AMM78" s="21"/>
      <c r="AMN78" s="21"/>
      <c r="AMO78" s="21"/>
    </row>
    <row r="79" spans="1:1029" s="137" customFormat="1" ht="40.5">
      <c r="A79" s="259" t="s">
        <v>170</v>
      </c>
      <c r="B79" s="266" t="s">
        <v>171</v>
      </c>
      <c r="C79" s="265"/>
      <c r="E79" s="265">
        <v>4</v>
      </c>
      <c r="F79" s="265">
        <f>SUM(T79:AA79)</f>
        <v>108</v>
      </c>
      <c r="G79" s="265">
        <v>108</v>
      </c>
      <c r="H79" s="265"/>
      <c r="I79" s="265">
        <f>F79-H79</f>
        <v>108</v>
      </c>
      <c r="J79" s="265"/>
      <c r="K79" s="265"/>
      <c r="L79" s="265"/>
      <c r="M79" s="265"/>
      <c r="N79" s="265">
        <f>SUM(V79:AA79)</f>
        <v>108</v>
      </c>
      <c r="O79" s="265"/>
      <c r="P79" s="265"/>
      <c r="Q79" s="265"/>
      <c r="R79" s="265"/>
      <c r="S79" s="265"/>
      <c r="T79" s="265"/>
      <c r="U79" s="265"/>
      <c r="V79" s="279"/>
      <c r="W79" s="279">
        <v>108</v>
      </c>
      <c r="X79" s="271"/>
      <c r="Y79" s="271"/>
      <c r="Z79" s="141"/>
      <c r="AA79" s="141"/>
      <c r="AB79" s="21">
        <f t="shared" si="3"/>
        <v>108</v>
      </c>
      <c r="AC79" s="21">
        <f t="shared" si="4"/>
        <v>0</v>
      </c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  <c r="AAY79" s="21"/>
      <c r="AAZ79" s="21"/>
      <c r="ABA79" s="21"/>
      <c r="ABB79" s="21"/>
      <c r="ABC79" s="21"/>
      <c r="ABD79" s="21"/>
      <c r="ABE79" s="21"/>
      <c r="ABF79" s="21"/>
      <c r="ABG79" s="21"/>
      <c r="ABH79" s="21"/>
      <c r="ABI79" s="21"/>
      <c r="ABJ79" s="21"/>
      <c r="ABK79" s="21"/>
      <c r="ABL79" s="21"/>
      <c r="ABM79" s="21"/>
      <c r="ABN79" s="21"/>
      <c r="ABO79" s="21"/>
      <c r="ABP79" s="21"/>
      <c r="ABQ79" s="21"/>
      <c r="ABR79" s="21"/>
      <c r="ABS79" s="21"/>
      <c r="ABT79" s="21"/>
      <c r="ABU79" s="21"/>
      <c r="ABV79" s="21"/>
      <c r="ABW79" s="21"/>
      <c r="ABX79" s="21"/>
      <c r="ABY79" s="21"/>
      <c r="ABZ79" s="21"/>
      <c r="ACA79" s="21"/>
      <c r="ACB79" s="21"/>
      <c r="ACC79" s="21"/>
      <c r="ACD79" s="21"/>
      <c r="ACE79" s="21"/>
      <c r="ACF79" s="21"/>
      <c r="ACG79" s="21"/>
      <c r="ACH79" s="21"/>
      <c r="ACI79" s="21"/>
      <c r="ACJ79" s="21"/>
      <c r="ACK79" s="21"/>
      <c r="ACL79" s="21"/>
      <c r="ACM79" s="21"/>
      <c r="ACN79" s="21"/>
      <c r="ACO79" s="21"/>
      <c r="ACP79" s="21"/>
      <c r="ACQ79" s="21"/>
      <c r="ACR79" s="21"/>
      <c r="ACS79" s="21"/>
      <c r="ACT79" s="21"/>
      <c r="ACU79" s="21"/>
      <c r="ACV79" s="21"/>
      <c r="ACW79" s="21"/>
      <c r="ACX79" s="21"/>
      <c r="ACY79" s="21"/>
      <c r="ACZ79" s="21"/>
      <c r="ADA79" s="21"/>
      <c r="ADB79" s="21"/>
      <c r="ADC79" s="21"/>
      <c r="ADD79" s="21"/>
      <c r="ADE79" s="21"/>
      <c r="ADF79" s="21"/>
      <c r="ADG79" s="21"/>
      <c r="ADH79" s="21"/>
      <c r="ADI79" s="21"/>
      <c r="ADJ79" s="21"/>
      <c r="ADK79" s="21"/>
      <c r="ADL79" s="21"/>
      <c r="ADM79" s="21"/>
      <c r="ADN79" s="21"/>
      <c r="ADO79" s="21"/>
      <c r="ADP79" s="21"/>
      <c r="ADQ79" s="21"/>
      <c r="ADR79" s="21"/>
      <c r="ADS79" s="21"/>
      <c r="ADT79" s="21"/>
      <c r="ADU79" s="21"/>
      <c r="ADV79" s="21"/>
      <c r="ADW79" s="21"/>
      <c r="ADX79" s="21"/>
      <c r="ADY79" s="21"/>
      <c r="ADZ79" s="21"/>
      <c r="AEA79" s="21"/>
      <c r="AEB79" s="21"/>
      <c r="AEC79" s="21"/>
      <c r="AED79" s="21"/>
      <c r="AEE79" s="21"/>
      <c r="AEF79" s="21"/>
      <c r="AEG79" s="21"/>
      <c r="AEH79" s="21"/>
      <c r="AEI79" s="21"/>
      <c r="AEJ79" s="21"/>
      <c r="AEK79" s="21"/>
      <c r="AEL79" s="21"/>
      <c r="AEM79" s="21"/>
      <c r="AEN79" s="21"/>
      <c r="AEO79" s="21"/>
      <c r="AEP79" s="21"/>
      <c r="AEQ79" s="21"/>
      <c r="AER79" s="21"/>
      <c r="AES79" s="21"/>
      <c r="AET79" s="21"/>
      <c r="AEU79" s="21"/>
      <c r="AEV79" s="21"/>
      <c r="AEW79" s="21"/>
      <c r="AEX79" s="21"/>
      <c r="AEY79" s="21"/>
      <c r="AEZ79" s="21"/>
      <c r="AFA79" s="21"/>
      <c r="AFB79" s="21"/>
      <c r="AFC79" s="21"/>
      <c r="AFD79" s="21"/>
      <c r="AFE79" s="21"/>
      <c r="AFF79" s="21"/>
      <c r="AFG79" s="21"/>
      <c r="AFH79" s="21"/>
      <c r="AFI79" s="21"/>
      <c r="AFJ79" s="21"/>
      <c r="AFK79" s="21"/>
      <c r="AFL79" s="21"/>
      <c r="AFM79" s="21"/>
      <c r="AFN79" s="21"/>
      <c r="AFO79" s="21"/>
      <c r="AFP79" s="21"/>
      <c r="AFQ79" s="21"/>
      <c r="AFR79" s="21"/>
      <c r="AFS79" s="21"/>
      <c r="AFT79" s="21"/>
      <c r="AFU79" s="21"/>
      <c r="AFV79" s="21"/>
      <c r="AFW79" s="21"/>
      <c r="AFX79" s="21"/>
      <c r="AFY79" s="21"/>
      <c r="AFZ79" s="21"/>
      <c r="AGA79" s="21"/>
      <c r="AGB79" s="21"/>
      <c r="AGC79" s="21"/>
      <c r="AGD79" s="21"/>
      <c r="AGE79" s="21"/>
      <c r="AGF79" s="21"/>
      <c r="AGG79" s="21"/>
      <c r="AGH79" s="21"/>
      <c r="AGI79" s="21"/>
      <c r="AGJ79" s="21"/>
      <c r="AGK79" s="21"/>
      <c r="AGL79" s="21"/>
      <c r="AGM79" s="21"/>
      <c r="AGN79" s="21"/>
      <c r="AGO79" s="21"/>
      <c r="AGP79" s="21"/>
      <c r="AGQ79" s="21"/>
      <c r="AGR79" s="21"/>
      <c r="AGS79" s="21"/>
      <c r="AGT79" s="21"/>
      <c r="AGU79" s="21"/>
      <c r="AGV79" s="21"/>
      <c r="AGW79" s="21"/>
      <c r="AGX79" s="21"/>
      <c r="AGY79" s="21"/>
      <c r="AGZ79" s="21"/>
      <c r="AHA79" s="21"/>
      <c r="AHB79" s="21"/>
      <c r="AHC79" s="21"/>
      <c r="AHD79" s="21"/>
      <c r="AHE79" s="21"/>
      <c r="AHF79" s="21"/>
      <c r="AHG79" s="21"/>
      <c r="AHH79" s="21"/>
      <c r="AHI79" s="21"/>
      <c r="AHJ79" s="21"/>
      <c r="AHK79" s="21"/>
      <c r="AHL79" s="21"/>
      <c r="AHM79" s="21"/>
      <c r="AHN79" s="21"/>
      <c r="AHO79" s="21"/>
      <c r="AHP79" s="21"/>
      <c r="AHQ79" s="21"/>
      <c r="AHR79" s="21"/>
      <c r="AHS79" s="21"/>
      <c r="AHT79" s="21"/>
      <c r="AHU79" s="21"/>
      <c r="AHV79" s="21"/>
      <c r="AHW79" s="21"/>
      <c r="AHX79" s="21"/>
      <c r="AHY79" s="21"/>
      <c r="AHZ79" s="21"/>
      <c r="AIA79" s="21"/>
      <c r="AIB79" s="21"/>
      <c r="AIC79" s="21"/>
      <c r="AID79" s="21"/>
      <c r="AIE79" s="21"/>
      <c r="AIF79" s="21"/>
      <c r="AIG79" s="21"/>
      <c r="AIH79" s="21"/>
      <c r="AII79" s="21"/>
      <c r="AIJ79" s="21"/>
      <c r="AIK79" s="21"/>
      <c r="AIL79" s="21"/>
      <c r="AIM79" s="21"/>
      <c r="AIN79" s="21"/>
      <c r="AIO79" s="21"/>
      <c r="AIP79" s="21"/>
      <c r="AIQ79" s="21"/>
      <c r="AIR79" s="21"/>
      <c r="AIS79" s="21"/>
      <c r="AIT79" s="21"/>
      <c r="AIU79" s="21"/>
      <c r="AIV79" s="21"/>
      <c r="AIW79" s="21"/>
      <c r="AIX79" s="21"/>
      <c r="AIY79" s="21"/>
      <c r="AIZ79" s="21"/>
      <c r="AJA79" s="21"/>
      <c r="AJB79" s="21"/>
      <c r="AJC79" s="21"/>
      <c r="AJD79" s="21"/>
      <c r="AJE79" s="21"/>
      <c r="AJF79" s="21"/>
      <c r="AJG79" s="21"/>
      <c r="AJH79" s="21"/>
      <c r="AJI79" s="21"/>
      <c r="AJJ79" s="21"/>
      <c r="AJK79" s="21"/>
      <c r="AJL79" s="21"/>
      <c r="AJM79" s="21"/>
      <c r="AJN79" s="21"/>
      <c r="AJO79" s="21"/>
      <c r="AJP79" s="21"/>
      <c r="AJQ79" s="21"/>
      <c r="AJR79" s="21"/>
      <c r="AJS79" s="21"/>
      <c r="AJT79" s="21"/>
      <c r="AJU79" s="21"/>
      <c r="AJV79" s="21"/>
      <c r="AJW79" s="21"/>
      <c r="AJX79" s="21"/>
      <c r="AJY79" s="21"/>
      <c r="AJZ79" s="21"/>
      <c r="AKA79" s="21"/>
      <c r="AKB79" s="21"/>
      <c r="AKC79" s="21"/>
      <c r="AKD79" s="21"/>
      <c r="AKE79" s="21"/>
      <c r="AKF79" s="21"/>
      <c r="AKG79" s="21"/>
      <c r="AKH79" s="21"/>
      <c r="AKI79" s="21"/>
      <c r="AKJ79" s="21"/>
      <c r="AKK79" s="21"/>
      <c r="AKL79" s="21"/>
      <c r="AKM79" s="21"/>
      <c r="AKN79" s="21"/>
      <c r="AKO79" s="21"/>
      <c r="AKP79" s="21"/>
      <c r="AKQ79" s="21"/>
      <c r="AKR79" s="21"/>
      <c r="AKS79" s="21"/>
      <c r="AKT79" s="21"/>
      <c r="AKU79" s="21"/>
      <c r="AKV79" s="21"/>
      <c r="AKW79" s="21"/>
      <c r="AKX79" s="21"/>
      <c r="AKY79" s="21"/>
      <c r="AKZ79" s="21"/>
      <c r="ALA79" s="21"/>
      <c r="ALB79" s="21"/>
      <c r="ALC79" s="21"/>
      <c r="ALD79" s="21"/>
      <c r="ALE79" s="21"/>
      <c r="ALF79" s="21"/>
      <c r="ALG79" s="21"/>
      <c r="ALH79" s="21"/>
      <c r="ALI79" s="21"/>
      <c r="ALJ79" s="21"/>
      <c r="ALK79" s="21"/>
      <c r="ALL79" s="21"/>
      <c r="ALM79" s="21"/>
      <c r="ALN79" s="21"/>
      <c r="ALO79" s="21"/>
      <c r="ALP79" s="21"/>
      <c r="ALQ79" s="21"/>
      <c r="ALR79" s="21"/>
      <c r="ALS79" s="21"/>
      <c r="ALT79" s="21"/>
      <c r="ALU79" s="21"/>
      <c r="ALV79" s="21"/>
      <c r="ALW79" s="21"/>
      <c r="ALX79" s="21"/>
      <c r="ALY79" s="21"/>
      <c r="ALZ79" s="21"/>
      <c r="AMA79" s="21"/>
      <c r="AMB79" s="21"/>
      <c r="AMC79" s="21"/>
      <c r="AMD79" s="21"/>
      <c r="AME79" s="21"/>
      <c r="AMF79" s="21"/>
      <c r="AMG79" s="21"/>
      <c r="AMH79" s="21"/>
      <c r="AMI79" s="21"/>
      <c r="AMJ79" s="21"/>
      <c r="AMK79" s="21"/>
      <c r="AML79" s="21"/>
      <c r="AMM79" s="21"/>
      <c r="AMN79" s="21"/>
      <c r="AMO79" s="21"/>
    </row>
    <row r="80" spans="1:1029" s="137" customFormat="1" ht="25.5" customHeight="1" thickBot="1">
      <c r="A80" s="281"/>
      <c r="B80" s="282" t="s">
        <v>267</v>
      </c>
      <c r="C80" s="283"/>
      <c r="D80" s="283"/>
      <c r="E80" s="283"/>
      <c r="F80" s="283">
        <f>F81</f>
        <v>109</v>
      </c>
      <c r="G80" s="283">
        <f t="shared" ref="G80:Y80" si="22">G81</f>
        <v>72</v>
      </c>
      <c r="H80" s="283">
        <f t="shared" si="22"/>
        <v>0</v>
      </c>
      <c r="I80" s="283">
        <f t="shared" si="22"/>
        <v>109</v>
      </c>
      <c r="J80" s="283">
        <f t="shared" si="22"/>
        <v>37</v>
      </c>
      <c r="K80" s="283">
        <f t="shared" si="22"/>
        <v>72</v>
      </c>
      <c r="L80" s="283">
        <f t="shared" si="22"/>
        <v>0</v>
      </c>
      <c r="M80" s="283">
        <f t="shared" si="22"/>
        <v>0</v>
      </c>
      <c r="N80" s="283">
        <f t="shared" si="22"/>
        <v>0</v>
      </c>
      <c r="O80" s="283">
        <f t="shared" si="22"/>
        <v>0</v>
      </c>
      <c r="P80" s="283">
        <f t="shared" si="22"/>
        <v>0</v>
      </c>
      <c r="Q80" s="283">
        <f t="shared" si="22"/>
        <v>0</v>
      </c>
      <c r="R80" s="283">
        <f t="shared" si="22"/>
        <v>0</v>
      </c>
      <c r="S80" s="283">
        <f t="shared" si="22"/>
        <v>0</v>
      </c>
      <c r="T80" s="283">
        <f t="shared" si="22"/>
        <v>0</v>
      </c>
      <c r="U80" s="283">
        <f t="shared" si="22"/>
        <v>0</v>
      </c>
      <c r="V80" s="283">
        <f t="shared" si="22"/>
        <v>0</v>
      </c>
      <c r="W80" s="283">
        <f t="shared" si="22"/>
        <v>0</v>
      </c>
      <c r="X80" s="283">
        <f t="shared" si="22"/>
        <v>55</v>
      </c>
      <c r="Y80" s="283">
        <f t="shared" si="22"/>
        <v>54</v>
      </c>
      <c r="Z80" s="141"/>
      <c r="AA80" s="14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  <c r="AKM80" s="21"/>
      <c r="AKN80" s="21"/>
      <c r="AKO80" s="21"/>
      <c r="AKP80" s="21"/>
      <c r="AKQ80" s="21"/>
      <c r="AKR80" s="21"/>
      <c r="AKS80" s="21"/>
      <c r="AKT80" s="21"/>
      <c r="AKU80" s="21"/>
      <c r="AKV80" s="21"/>
      <c r="AKW80" s="21"/>
      <c r="AKX80" s="21"/>
      <c r="AKY80" s="21"/>
      <c r="AKZ80" s="21"/>
      <c r="ALA80" s="21"/>
      <c r="ALB80" s="21"/>
      <c r="ALC80" s="21"/>
      <c r="ALD80" s="21"/>
      <c r="ALE80" s="21"/>
      <c r="ALF80" s="21"/>
      <c r="ALG80" s="21"/>
      <c r="ALH80" s="21"/>
      <c r="ALI80" s="21"/>
      <c r="ALJ80" s="21"/>
      <c r="ALK80" s="21"/>
      <c r="ALL80" s="21"/>
      <c r="ALM80" s="21"/>
      <c r="ALN80" s="21"/>
      <c r="ALO80" s="21"/>
      <c r="ALP80" s="21"/>
      <c r="ALQ80" s="21"/>
      <c r="ALR80" s="21"/>
      <c r="ALS80" s="21"/>
      <c r="ALT80" s="21"/>
      <c r="ALU80" s="21"/>
      <c r="ALV80" s="21"/>
      <c r="ALW80" s="21"/>
      <c r="ALX80" s="21"/>
      <c r="ALY80" s="21"/>
      <c r="ALZ80" s="21"/>
      <c r="AMA80" s="21"/>
      <c r="AMB80" s="21"/>
      <c r="AMC80" s="21"/>
      <c r="AMD80" s="21"/>
      <c r="AME80" s="21"/>
      <c r="AMF80" s="21"/>
      <c r="AMG80" s="21"/>
      <c r="AMH80" s="21"/>
      <c r="AMI80" s="21"/>
      <c r="AMJ80" s="21"/>
      <c r="AMK80" s="21"/>
      <c r="AML80" s="21"/>
      <c r="AMM80" s="21"/>
      <c r="AMN80" s="21"/>
      <c r="AMO80" s="21"/>
    </row>
    <row r="81" spans="1:1029" s="143" customFormat="1" ht="21" thickBot="1">
      <c r="A81" s="281" t="s">
        <v>198</v>
      </c>
      <c r="B81" s="282" t="s">
        <v>237</v>
      </c>
      <c r="C81" s="283"/>
      <c r="D81" s="283"/>
      <c r="E81" s="283"/>
      <c r="F81" s="283">
        <f>F82+F83</f>
        <v>109</v>
      </c>
      <c r="G81" s="283">
        <f t="shared" ref="G81:AC81" si="23">G82+G83</f>
        <v>72</v>
      </c>
      <c r="H81" s="283">
        <f t="shared" si="23"/>
        <v>0</v>
      </c>
      <c r="I81" s="283">
        <f t="shared" si="23"/>
        <v>109</v>
      </c>
      <c r="J81" s="283">
        <f t="shared" si="23"/>
        <v>37</v>
      </c>
      <c r="K81" s="283">
        <f t="shared" si="23"/>
        <v>72</v>
      </c>
      <c r="L81" s="283">
        <f t="shared" si="23"/>
        <v>0</v>
      </c>
      <c r="M81" s="283">
        <f t="shared" si="23"/>
        <v>0</v>
      </c>
      <c r="N81" s="283">
        <f t="shared" si="23"/>
        <v>0</v>
      </c>
      <c r="O81" s="283">
        <f t="shared" si="23"/>
        <v>0</v>
      </c>
      <c r="P81" s="283">
        <f t="shared" si="23"/>
        <v>0</v>
      </c>
      <c r="Q81" s="283">
        <f t="shared" si="23"/>
        <v>0</v>
      </c>
      <c r="R81" s="283">
        <f t="shared" si="23"/>
        <v>0</v>
      </c>
      <c r="S81" s="283">
        <f t="shared" si="23"/>
        <v>0</v>
      </c>
      <c r="T81" s="283">
        <f t="shared" si="23"/>
        <v>0</v>
      </c>
      <c r="U81" s="283">
        <f t="shared" si="23"/>
        <v>0</v>
      </c>
      <c r="V81" s="283">
        <f t="shared" si="23"/>
        <v>0</v>
      </c>
      <c r="W81" s="283">
        <f t="shared" si="23"/>
        <v>0</v>
      </c>
      <c r="X81" s="283">
        <f t="shared" si="23"/>
        <v>55</v>
      </c>
      <c r="Y81" s="283">
        <f t="shared" si="23"/>
        <v>54</v>
      </c>
      <c r="Z81" s="162">
        <f t="shared" si="23"/>
        <v>0</v>
      </c>
      <c r="AA81" s="162">
        <f t="shared" si="23"/>
        <v>0</v>
      </c>
      <c r="AB81" s="224">
        <f t="shared" si="23"/>
        <v>0</v>
      </c>
      <c r="AC81" s="150">
        <f t="shared" si="23"/>
        <v>109</v>
      </c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  <c r="SB81" s="40"/>
      <c r="SC81" s="40"/>
      <c r="SD81" s="40"/>
      <c r="SE81" s="40"/>
      <c r="SF81" s="40"/>
      <c r="SG81" s="40"/>
      <c r="SH81" s="40"/>
      <c r="SI81" s="40"/>
      <c r="SJ81" s="40"/>
      <c r="SK81" s="40"/>
      <c r="SL81" s="40"/>
      <c r="SM81" s="40"/>
      <c r="SN81" s="40"/>
      <c r="SO81" s="40"/>
      <c r="SP81" s="40"/>
      <c r="SQ81" s="40"/>
      <c r="SR81" s="40"/>
      <c r="SS81" s="40"/>
      <c r="ST81" s="40"/>
      <c r="SU81" s="40"/>
      <c r="SV81" s="40"/>
      <c r="SW81" s="40"/>
      <c r="SX81" s="40"/>
      <c r="SY81" s="40"/>
      <c r="SZ81" s="40"/>
      <c r="TA81" s="40"/>
      <c r="TB81" s="40"/>
      <c r="TC81" s="40"/>
      <c r="TD81" s="40"/>
      <c r="TE81" s="40"/>
      <c r="TF81" s="40"/>
      <c r="TG81" s="40"/>
      <c r="TH81" s="40"/>
      <c r="TI81" s="40"/>
      <c r="TJ81" s="40"/>
      <c r="TK81" s="40"/>
      <c r="TL81" s="40"/>
      <c r="TM81" s="40"/>
      <c r="TN81" s="40"/>
      <c r="TO81" s="40"/>
      <c r="TP81" s="40"/>
      <c r="TQ81" s="40"/>
      <c r="TR81" s="40"/>
      <c r="TS81" s="40"/>
      <c r="TT81" s="40"/>
      <c r="TU81" s="40"/>
      <c r="TV81" s="40"/>
      <c r="TW81" s="40"/>
      <c r="TX81" s="40"/>
      <c r="TY81" s="40"/>
      <c r="TZ81" s="40"/>
      <c r="UA81" s="40"/>
      <c r="UB81" s="40"/>
      <c r="UC81" s="40"/>
      <c r="UD81" s="40"/>
      <c r="UE81" s="40"/>
      <c r="UF81" s="40"/>
      <c r="UG81" s="40"/>
      <c r="UH81" s="40"/>
      <c r="UI81" s="40"/>
      <c r="UJ81" s="40"/>
      <c r="UK81" s="40"/>
      <c r="UL81" s="40"/>
      <c r="UM81" s="40"/>
      <c r="UN81" s="40"/>
      <c r="UO81" s="40"/>
      <c r="UP81" s="40"/>
      <c r="UQ81" s="40"/>
      <c r="UR81" s="40"/>
      <c r="US81" s="40"/>
      <c r="UT81" s="40"/>
      <c r="UU81" s="40"/>
      <c r="UV81" s="40"/>
      <c r="UW81" s="40"/>
      <c r="UX81" s="40"/>
      <c r="UY81" s="40"/>
      <c r="UZ81" s="40"/>
      <c r="VA81" s="40"/>
      <c r="VB81" s="40"/>
      <c r="VC81" s="40"/>
      <c r="VD81" s="40"/>
      <c r="VE81" s="40"/>
      <c r="VF81" s="40"/>
      <c r="VG81" s="40"/>
      <c r="VH81" s="40"/>
      <c r="VI81" s="40"/>
      <c r="VJ81" s="40"/>
      <c r="VK81" s="40"/>
      <c r="VL81" s="40"/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  <c r="YC81" s="40"/>
      <c r="YD81" s="40"/>
      <c r="YE81" s="40"/>
      <c r="YF81" s="40"/>
      <c r="YG81" s="40"/>
      <c r="YH81" s="40"/>
      <c r="YI81" s="40"/>
      <c r="YJ81" s="40"/>
      <c r="YK81" s="40"/>
      <c r="YL81" s="40"/>
      <c r="YM81" s="40"/>
      <c r="YN81" s="40"/>
      <c r="YO81" s="40"/>
      <c r="YP81" s="40"/>
      <c r="YQ81" s="40"/>
      <c r="YR81" s="40"/>
      <c r="YS81" s="40"/>
      <c r="YT81" s="40"/>
      <c r="YU81" s="40"/>
      <c r="YV81" s="40"/>
      <c r="YW81" s="40"/>
      <c r="YX81" s="40"/>
      <c r="YY81" s="40"/>
      <c r="YZ81" s="40"/>
      <c r="ZA81" s="40"/>
      <c r="ZB81" s="40"/>
      <c r="ZC81" s="40"/>
      <c r="ZD81" s="40"/>
      <c r="ZE81" s="40"/>
      <c r="ZF81" s="40"/>
      <c r="ZG81" s="40"/>
      <c r="ZH81" s="40"/>
      <c r="ZI81" s="40"/>
      <c r="ZJ81" s="40"/>
      <c r="ZK81" s="40"/>
      <c r="ZL81" s="40"/>
      <c r="ZM81" s="40"/>
      <c r="ZN81" s="40"/>
      <c r="ZO81" s="40"/>
      <c r="ZP81" s="40"/>
      <c r="ZQ81" s="40"/>
      <c r="ZR81" s="40"/>
      <c r="ZS81" s="40"/>
      <c r="ZT81" s="40"/>
      <c r="ZU81" s="40"/>
      <c r="ZV81" s="40"/>
      <c r="ZW81" s="40"/>
      <c r="ZX81" s="40"/>
      <c r="ZY81" s="40"/>
      <c r="ZZ81" s="40"/>
      <c r="AAA81" s="40"/>
      <c r="AAB81" s="40"/>
      <c r="AAC81" s="40"/>
      <c r="AAD81" s="40"/>
      <c r="AAE81" s="40"/>
      <c r="AAF81" s="40"/>
      <c r="AAG81" s="40"/>
      <c r="AAH81" s="40"/>
      <c r="AAI81" s="40"/>
      <c r="AAJ81" s="40"/>
      <c r="AAK81" s="40"/>
      <c r="AAL81" s="40"/>
      <c r="AAM81" s="40"/>
      <c r="AAN81" s="40"/>
      <c r="AAO81" s="40"/>
      <c r="AAP81" s="40"/>
      <c r="AAQ81" s="40"/>
      <c r="AAR81" s="40"/>
      <c r="AAS81" s="40"/>
      <c r="AAT81" s="40"/>
      <c r="AAU81" s="40"/>
      <c r="AAV81" s="40"/>
      <c r="AAW81" s="40"/>
      <c r="AAX81" s="40"/>
      <c r="AAY81" s="40"/>
      <c r="AAZ81" s="40"/>
      <c r="ABA81" s="40"/>
      <c r="ABB81" s="40"/>
      <c r="ABC81" s="40"/>
      <c r="ABD81" s="40"/>
      <c r="ABE81" s="40"/>
      <c r="ABF81" s="40"/>
      <c r="ABG81" s="40"/>
      <c r="ABH81" s="40"/>
      <c r="ABI81" s="40"/>
      <c r="ABJ81" s="40"/>
      <c r="ABK81" s="40"/>
      <c r="ABL81" s="40"/>
      <c r="ABM81" s="40"/>
      <c r="ABN81" s="40"/>
      <c r="ABO81" s="40"/>
      <c r="ABP81" s="40"/>
      <c r="ABQ81" s="40"/>
      <c r="ABR81" s="40"/>
      <c r="ABS81" s="40"/>
      <c r="ABT81" s="40"/>
      <c r="ABU81" s="40"/>
      <c r="ABV81" s="40"/>
      <c r="ABW81" s="40"/>
      <c r="ABX81" s="40"/>
      <c r="ABY81" s="40"/>
      <c r="ABZ81" s="40"/>
      <c r="ACA81" s="40"/>
      <c r="ACB81" s="40"/>
      <c r="ACC81" s="40"/>
      <c r="ACD81" s="40"/>
      <c r="ACE81" s="40"/>
      <c r="ACF81" s="40"/>
      <c r="ACG81" s="40"/>
      <c r="ACH81" s="40"/>
      <c r="ACI81" s="40"/>
      <c r="ACJ81" s="40"/>
      <c r="ACK81" s="40"/>
      <c r="ACL81" s="40"/>
      <c r="ACM81" s="40"/>
      <c r="ACN81" s="40"/>
      <c r="ACO81" s="40"/>
      <c r="ACP81" s="40"/>
      <c r="ACQ81" s="40"/>
      <c r="ACR81" s="40"/>
      <c r="ACS81" s="40"/>
      <c r="ACT81" s="40"/>
      <c r="ACU81" s="40"/>
      <c r="ACV81" s="40"/>
      <c r="ACW81" s="40"/>
      <c r="ACX81" s="40"/>
      <c r="ACY81" s="40"/>
      <c r="ACZ81" s="40"/>
      <c r="ADA81" s="40"/>
      <c r="ADB81" s="40"/>
      <c r="ADC81" s="40"/>
      <c r="ADD81" s="40"/>
      <c r="ADE81" s="40"/>
      <c r="ADF81" s="40"/>
      <c r="ADG81" s="40"/>
      <c r="ADH81" s="40"/>
      <c r="ADI81" s="40"/>
      <c r="ADJ81" s="40"/>
      <c r="ADK81" s="40"/>
      <c r="ADL81" s="40"/>
      <c r="ADM81" s="40"/>
      <c r="ADN81" s="40"/>
      <c r="ADO81" s="40"/>
      <c r="ADP81" s="40"/>
      <c r="ADQ81" s="40"/>
      <c r="ADR81" s="40"/>
      <c r="ADS81" s="40"/>
      <c r="ADT81" s="40"/>
      <c r="ADU81" s="40"/>
      <c r="ADV81" s="40"/>
      <c r="ADW81" s="40"/>
      <c r="ADX81" s="40"/>
      <c r="ADY81" s="40"/>
      <c r="ADZ81" s="40"/>
      <c r="AEA81" s="40"/>
      <c r="AEB81" s="40"/>
      <c r="AEC81" s="40"/>
      <c r="AED81" s="40"/>
      <c r="AEE81" s="40"/>
      <c r="AEF81" s="40"/>
      <c r="AEG81" s="40"/>
      <c r="AEH81" s="40"/>
      <c r="AEI81" s="40"/>
      <c r="AEJ81" s="40"/>
      <c r="AEK81" s="40"/>
      <c r="AEL81" s="40"/>
      <c r="AEM81" s="40"/>
      <c r="AEN81" s="40"/>
      <c r="AEO81" s="40"/>
      <c r="AEP81" s="40"/>
      <c r="AEQ81" s="40"/>
      <c r="AER81" s="40"/>
      <c r="AES81" s="40"/>
      <c r="AET81" s="40"/>
      <c r="AEU81" s="40"/>
      <c r="AEV81" s="40"/>
      <c r="AEW81" s="40"/>
      <c r="AEX81" s="40"/>
      <c r="AEY81" s="40"/>
      <c r="AEZ81" s="40"/>
      <c r="AFA81" s="40"/>
      <c r="AFB81" s="40"/>
      <c r="AFC81" s="40"/>
      <c r="AFD81" s="40"/>
      <c r="AFE81" s="40"/>
      <c r="AFF81" s="40"/>
      <c r="AFG81" s="40"/>
      <c r="AFH81" s="40"/>
      <c r="AFI81" s="40"/>
      <c r="AFJ81" s="40"/>
      <c r="AFK81" s="40"/>
      <c r="AFL81" s="40"/>
      <c r="AFM81" s="40"/>
      <c r="AFN81" s="40"/>
      <c r="AFO81" s="40"/>
      <c r="AFP81" s="40"/>
      <c r="AFQ81" s="40"/>
      <c r="AFR81" s="40"/>
      <c r="AFS81" s="40"/>
      <c r="AFT81" s="40"/>
      <c r="AFU81" s="40"/>
      <c r="AFV81" s="40"/>
      <c r="AFW81" s="40"/>
      <c r="AFX81" s="40"/>
      <c r="AFY81" s="40"/>
      <c r="AFZ81" s="40"/>
      <c r="AGA81" s="40"/>
      <c r="AGB81" s="40"/>
      <c r="AGC81" s="40"/>
      <c r="AGD81" s="40"/>
      <c r="AGE81" s="40"/>
      <c r="AGF81" s="40"/>
      <c r="AGG81" s="40"/>
      <c r="AGH81" s="40"/>
      <c r="AGI81" s="40"/>
      <c r="AGJ81" s="40"/>
      <c r="AGK81" s="40"/>
      <c r="AGL81" s="40"/>
      <c r="AGM81" s="40"/>
      <c r="AGN81" s="40"/>
      <c r="AGO81" s="40"/>
      <c r="AGP81" s="40"/>
      <c r="AGQ81" s="40"/>
      <c r="AGR81" s="40"/>
      <c r="AGS81" s="40"/>
      <c r="AGT81" s="40"/>
      <c r="AGU81" s="40"/>
      <c r="AGV81" s="40"/>
      <c r="AGW81" s="40"/>
      <c r="AGX81" s="40"/>
      <c r="AGY81" s="40"/>
      <c r="AGZ81" s="40"/>
      <c r="AHA81" s="40"/>
      <c r="AHB81" s="40"/>
      <c r="AHC81" s="40"/>
      <c r="AHD81" s="40"/>
      <c r="AHE81" s="40"/>
      <c r="AHF81" s="40"/>
      <c r="AHG81" s="40"/>
      <c r="AHH81" s="40"/>
      <c r="AHI81" s="40"/>
      <c r="AHJ81" s="40"/>
      <c r="AHK81" s="40"/>
      <c r="AHL81" s="40"/>
      <c r="AHM81" s="40"/>
      <c r="AHN81" s="40"/>
      <c r="AHO81" s="40"/>
      <c r="AHP81" s="40"/>
      <c r="AHQ81" s="40"/>
      <c r="AHR81" s="40"/>
      <c r="AHS81" s="40"/>
      <c r="AHT81" s="40"/>
      <c r="AHU81" s="40"/>
      <c r="AHV81" s="40"/>
      <c r="AHW81" s="40"/>
      <c r="AHX81" s="40"/>
      <c r="AHY81" s="40"/>
      <c r="AHZ81" s="40"/>
      <c r="AIA81" s="40"/>
      <c r="AIB81" s="40"/>
      <c r="AIC81" s="40"/>
      <c r="AID81" s="40"/>
      <c r="AIE81" s="40"/>
      <c r="AIF81" s="40"/>
      <c r="AIG81" s="40"/>
      <c r="AIH81" s="40"/>
      <c r="AII81" s="40"/>
      <c r="AIJ81" s="40"/>
      <c r="AIK81" s="40"/>
      <c r="AIL81" s="40"/>
      <c r="AIM81" s="40"/>
      <c r="AIN81" s="40"/>
      <c r="AIO81" s="40"/>
      <c r="AIP81" s="40"/>
      <c r="AIQ81" s="40"/>
      <c r="AIR81" s="40"/>
      <c r="AIS81" s="40"/>
      <c r="AIT81" s="40"/>
      <c r="AIU81" s="40"/>
      <c r="AIV81" s="40"/>
      <c r="AIW81" s="40"/>
      <c r="AIX81" s="40"/>
      <c r="AIY81" s="40"/>
      <c r="AIZ81" s="40"/>
      <c r="AJA81" s="40"/>
      <c r="AJB81" s="40"/>
      <c r="AJC81" s="40"/>
      <c r="AJD81" s="40"/>
      <c r="AJE81" s="40"/>
      <c r="AJF81" s="40"/>
      <c r="AJG81" s="40"/>
      <c r="AJH81" s="40"/>
      <c r="AJI81" s="40"/>
      <c r="AJJ81" s="40"/>
      <c r="AJK81" s="40"/>
      <c r="AJL81" s="40"/>
      <c r="AJM81" s="40"/>
      <c r="AJN81" s="40"/>
      <c r="AJO81" s="40"/>
      <c r="AJP81" s="40"/>
      <c r="AJQ81" s="40"/>
      <c r="AJR81" s="40"/>
      <c r="AJS81" s="40"/>
      <c r="AJT81" s="40"/>
      <c r="AJU81" s="40"/>
      <c r="AJV81" s="40"/>
      <c r="AJW81" s="40"/>
      <c r="AJX81" s="40"/>
      <c r="AJY81" s="40"/>
      <c r="AJZ81" s="40"/>
      <c r="AKA81" s="40"/>
      <c r="AKB81" s="40"/>
      <c r="AKC81" s="40"/>
      <c r="AKD81" s="40"/>
      <c r="AKE81" s="40"/>
      <c r="AKF81" s="40"/>
      <c r="AKG81" s="40"/>
      <c r="AKH81" s="40"/>
      <c r="AKI81" s="40"/>
      <c r="AKJ81" s="40"/>
      <c r="AKK81" s="40"/>
      <c r="AKL81" s="40"/>
      <c r="AKM81" s="40"/>
      <c r="AKN81" s="40"/>
      <c r="AKO81" s="40"/>
      <c r="AKP81" s="40"/>
      <c r="AKQ81" s="40"/>
      <c r="AKR81" s="40"/>
      <c r="AKS81" s="40"/>
      <c r="AKT81" s="40"/>
      <c r="AKU81" s="40"/>
      <c r="AKV81" s="40"/>
      <c r="AKW81" s="40"/>
      <c r="AKX81" s="40"/>
      <c r="AKY81" s="40"/>
      <c r="AKZ81" s="40"/>
      <c r="ALA81" s="40"/>
      <c r="ALB81" s="40"/>
      <c r="ALC81" s="40"/>
      <c r="ALD81" s="40"/>
      <c r="ALE81" s="40"/>
      <c r="ALF81" s="40"/>
      <c r="ALG81" s="40"/>
      <c r="ALH81" s="40"/>
      <c r="ALI81" s="40"/>
      <c r="ALJ81" s="40"/>
      <c r="ALK81" s="40"/>
      <c r="ALL81" s="40"/>
      <c r="ALM81" s="40"/>
      <c r="ALN81" s="40"/>
      <c r="ALO81" s="40"/>
      <c r="ALP81" s="40"/>
      <c r="ALQ81" s="40"/>
      <c r="ALR81" s="40"/>
      <c r="ALS81" s="40"/>
      <c r="ALT81" s="40"/>
      <c r="ALU81" s="40"/>
      <c r="ALV81" s="40"/>
      <c r="ALW81" s="40"/>
      <c r="ALX81" s="40"/>
      <c r="ALY81" s="40"/>
      <c r="ALZ81" s="40"/>
      <c r="AMA81" s="40"/>
      <c r="AMB81" s="40"/>
      <c r="AMC81" s="40"/>
      <c r="AMD81" s="40"/>
      <c r="AME81" s="40"/>
      <c r="AMF81" s="40"/>
      <c r="AMG81" s="40"/>
      <c r="AMH81" s="40"/>
      <c r="AMI81" s="40"/>
      <c r="AMJ81" s="40"/>
      <c r="AMK81" s="40"/>
      <c r="AML81" s="40"/>
      <c r="AMM81" s="40"/>
      <c r="AMN81" s="40"/>
      <c r="AMO81" s="40"/>
    </row>
    <row r="82" spans="1:1029" s="137" customFormat="1" ht="20.25">
      <c r="A82" s="276" t="s">
        <v>199</v>
      </c>
      <c r="B82" s="274" t="s">
        <v>250</v>
      </c>
      <c r="C82" s="265"/>
      <c r="D82" s="265"/>
      <c r="E82" s="265">
        <v>5</v>
      </c>
      <c r="F82" s="259">
        <f>SUM(T82:AA82)</f>
        <v>55</v>
      </c>
      <c r="G82" s="259">
        <v>36</v>
      </c>
      <c r="H82" s="265"/>
      <c r="I82" s="259">
        <f>F82-H82</f>
        <v>55</v>
      </c>
      <c r="J82" s="259">
        <f>I82-K82</f>
        <v>19</v>
      </c>
      <c r="K82" s="259">
        <v>36</v>
      </c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5"/>
      <c r="W82" s="255"/>
      <c r="X82" s="284">
        <v>55</v>
      </c>
      <c r="Y82" s="259"/>
      <c r="Z82" s="138"/>
      <c r="AA82" s="139"/>
      <c r="AB82" s="21">
        <f t="shared" si="3"/>
        <v>0</v>
      </c>
      <c r="AC82" s="21">
        <f t="shared" si="4"/>
        <v>55</v>
      </c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  <c r="ZX82" s="21"/>
      <c r="ZY82" s="21"/>
      <c r="ZZ82" s="21"/>
      <c r="AAA82" s="21"/>
      <c r="AAB82" s="21"/>
      <c r="AAC82" s="21"/>
      <c r="AAD82" s="21"/>
      <c r="AAE82" s="21"/>
      <c r="AAF82" s="21"/>
      <c r="AAG82" s="21"/>
      <c r="AAH82" s="21"/>
      <c r="AAI82" s="21"/>
      <c r="AAJ82" s="21"/>
      <c r="AAK82" s="21"/>
      <c r="AAL82" s="21"/>
      <c r="AAM82" s="21"/>
      <c r="AAN82" s="21"/>
      <c r="AAO82" s="21"/>
      <c r="AAP82" s="21"/>
      <c r="AAQ82" s="21"/>
      <c r="AAR82" s="21"/>
      <c r="AAS82" s="21"/>
      <c r="AAT82" s="21"/>
      <c r="AAU82" s="21"/>
      <c r="AAV82" s="21"/>
      <c r="AAW82" s="21"/>
      <c r="AAX82" s="21"/>
      <c r="AAY82" s="21"/>
      <c r="AAZ82" s="21"/>
      <c r="ABA82" s="21"/>
      <c r="ABB82" s="21"/>
      <c r="ABC82" s="21"/>
      <c r="ABD82" s="21"/>
      <c r="ABE82" s="21"/>
      <c r="ABF82" s="21"/>
      <c r="ABG82" s="21"/>
      <c r="ABH82" s="21"/>
      <c r="ABI82" s="21"/>
      <c r="ABJ82" s="21"/>
      <c r="ABK82" s="21"/>
      <c r="ABL82" s="21"/>
      <c r="ABM82" s="21"/>
      <c r="ABN82" s="21"/>
      <c r="ABO82" s="21"/>
      <c r="ABP82" s="21"/>
      <c r="ABQ82" s="21"/>
      <c r="ABR82" s="21"/>
      <c r="ABS82" s="21"/>
      <c r="ABT82" s="21"/>
      <c r="ABU82" s="21"/>
      <c r="ABV82" s="21"/>
      <c r="ABW82" s="21"/>
      <c r="ABX82" s="21"/>
      <c r="ABY82" s="21"/>
      <c r="ABZ82" s="21"/>
      <c r="ACA82" s="21"/>
      <c r="ACB82" s="21"/>
      <c r="ACC82" s="21"/>
      <c r="ACD82" s="21"/>
      <c r="ACE82" s="21"/>
      <c r="ACF82" s="21"/>
      <c r="ACG82" s="21"/>
      <c r="ACH82" s="21"/>
      <c r="ACI82" s="21"/>
      <c r="ACJ82" s="21"/>
      <c r="ACK82" s="21"/>
      <c r="ACL82" s="21"/>
      <c r="ACM82" s="21"/>
      <c r="ACN82" s="21"/>
      <c r="ACO82" s="21"/>
      <c r="ACP82" s="21"/>
      <c r="ACQ82" s="21"/>
      <c r="ACR82" s="21"/>
      <c r="ACS82" s="21"/>
      <c r="ACT82" s="21"/>
      <c r="ACU82" s="21"/>
      <c r="ACV82" s="21"/>
      <c r="ACW82" s="21"/>
      <c r="ACX82" s="21"/>
      <c r="ACY82" s="21"/>
      <c r="ACZ82" s="21"/>
      <c r="ADA82" s="21"/>
      <c r="ADB82" s="21"/>
      <c r="ADC82" s="21"/>
      <c r="ADD82" s="21"/>
      <c r="ADE82" s="21"/>
      <c r="ADF82" s="21"/>
      <c r="ADG82" s="21"/>
      <c r="ADH82" s="21"/>
      <c r="ADI82" s="21"/>
      <c r="ADJ82" s="21"/>
      <c r="ADK82" s="21"/>
      <c r="ADL82" s="21"/>
      <c r="ADM82" s="21"/>
      <c r="ADN82" s="21"/>
      <c r="ADO82" s="21"/>
      <c r="ADP82" s="21"/>
      <c r="ADQ82" s="21"/>
      <c r="ADR82" s="21"/>
      <c r="ADS82" s="21"/>
      <c r="ADT82" s="21"/>
      <c r="ADU82" s="21"/>
      <c r="ADV82" s="21"/>
      <c r="ADW82" s="21"/>
      <c r="ADX82" s="21"/>
      <c r="ADY82" s="21"/>
      <c r="ADZ82" s="21"/>
      <c r="AEA82" s="21"/>
      <c r="AEB82" s="21"/>
      <c r="AEC82" s="21"/>
      <c r="AED82" s="21"/>
      <c r="AEE82" s="21"/>
      <c r="AEF82" s="21"/>
      <c r="AEG82" s="21"/>
      <c r="AEH82" s="21"/>
      <c r="AEI82" s="21"/>
      <c r="AEJ82" s="21"/>
      <c r="AEK82" s="21"/>
      <c r="AEL82" s="21"/>
      <c r="AEM82" s="21"/>
      <c r="AEN82" s="21"/>
      <c r="AEO82" s="21"/>
      <c r="AEP82" s="21"/>
      <c r="AEQ82" s="21"/>
      <c r="AER82" s="21"/>
      <c r="AES82" s="21"/>
      <c r="AET82" s="21"/>
      <c r="AEU82" s="21"/>
      <c r="AEV82" s="21"/>
      <c r="AEW82" s="21"/>
      <c r="AEX82" s="21"/>
      <c r="AEY82" s="21"/>
      <c r="AEZ82" s="21"/>
      <c r="AFA82" s="21"/>
      <c r="AFB82" s="21"/>
      <c r="AFC82" s="21"/>
      <c r="AFD82" s="21"/>
      <c r="AFE82" s="21"/>
      <c r="AFF82" s="21"/>
      <c r="AFG82" s="21"/>
      <c r="AFH82" s="21"/>
      <c r="AFI82" s="21"/>
      <c r="AFJ82" s="21"/>
      <c r="AFK82" s="21"/>
      <c r="AFL82" s="21"/>
      <c r="AFM82" s="21"/>
      <c r="AFN82" s="21"/>
      <c r="AFO82" s="21"/>
      <c r="AFP82" s="21"/>
      <c r="AFQ82" s="21"/>
      <c r="AFR82" s="21"/>
      <c r="AFS82" s="21"/>
      <c r="AFT82" s="21"/>
      <c r="AFU82" s="21"/>
      <c r="AFV82" s="21"/>
      <c r="AFW82" s="21"/>
      <c r="AFX82" s="21"/>
      <c r="AFY82" s="21"/>
      <c r="AFZ82" s="21"/>
      <c r="AGA82" s="21"/>
      <c r="AGB82" s="21"/>
      <c r="AGC82" s="21"/>
      <c r="AGD82" s="21"/>
      <c r="AGE82" s="21"/>
      <c r="AGF82" s="21"/>
      <c r="AGG82" s="21"/>
      <c r="AGH82" s="21"/>
      <c r="AGI82" s="21"/>
      <c r="AGJ82" s="21"/>
      <c r="AGK82" s="21"/>
      <c r="AGL82" s="21"/>
      <c r="AGM82" s="21"/>
      <c r="AGN82" s="21"/>
      <c r="AGO82" s="21"/>
      <c r="AGP82" s="21"/>
      <c r="AGQ82" s="21"/>
      <c r="AGR82" s="21"/>
      <c r="AGS82" s="21"/>
      <c r="AGT82" s="21"/>
      <c r="AGU82" s="21"/>
      <c r="AGV82" s="21"/>
      <c r="AGW82" s="21"/>
      <c r="AGX82" s="21"/>
      <c r="AGY82" s="21"/>
      <c r="AGZ82" s="21"/>
      <c r="AHA82" s="21"/>
      <c r="AHB82" s="21"/>
      <c r="AHC82" s="21"/>
      <c r="AHD82" s="21"/>
      <c r="AHE82" s="21"/>
      <c r="AHF82" s="21"/>
      <c r="AHG82" s="21"/>
      <c r="AHH82" s="21"/>
      <c r="AHI82" s="21"/>
      <c r="AHJ82" s="21"/>
      <c r="AHK82" s="21"/>
      <c r="AHL82" s="21"/>
      <c r="AHM82" s="21"/>
      <c r="AHN82" s="21"/>
      <c r="AHO82" s="21"/>
      <c r="AHP82" s="21"/>
      <c r="AHQ82" s="21"/>
      <c r="AHR82" s="21"/>
      <c r="AHS82" s="21"/>
      <c r="AHT82" s="21"/>
      <c r="AHU82" s="21"/>
      <c r="AHV82" s="21"/>
      <c r="AHW82" s="21"/>
      <c r="AHX82" s="21"/>
      <c r="AHY82" s="21"/>
      <c r="AHZ82" s="21"/>
      <c r="AIA82" s="21"/>
      <c r="AIB82" s="21"/>
      <c r="AIC82" s="21"/>
      <c r="AID82" s="21"/>
      <c r="AIE82" s="21"/>
      <c r="AIF82" s="21"/>
      <c r="AIG82" s="21"/>
      <c r="AIH82" s="21"/>
      <c r="AII82" s="21"/>
      <c r="AIJ82" s="21"/>
      <c r="AIK82" s="21"/>
      <c r="AIL82" s="21"/>
      <c r="AIM82" s="21"/>
      <c r="AIN82" s="21"/>
      <c r="AIO82" s="21"/>
      <c r="AIP82" s="21"/>
      <c r="AIQ82" s="21"/>
      <c r="AIR82" s="21"/>
      <c r="AIS82" s="21"/>
      <c r="AIT82" s="21"/>
      <c r="AIU82" s="21"/>
      <c r="AIV82" s="21"/>
      <c r="AIW82" s="21"/>
      <c r="AIX82" s="21"/>
      <c r="AIY82" s="21"/>
      <c r="AIZ82" s="21"/>
      <c r="AJA82" s="21"/>
      <c r="AJB82" s="21"/>
      <c r="AJC82" s="21"/>
      <c r="AJD82" s="21"/>
      <c r="AJE82" s="21"/>
      <c r="AJF82" s="21"/>
      <c r="AJG82" s="21"/>
      <c r="AJH82" s="21"/>
      <c r="AJI82" s="21"/>
      <c r="AJJ82" s="21"/>
      <c r="AJK82" s="21"/>
      <c r="AJL82" s="21"/>
      <c r="AJM82" s="21"/>
      <c r="AJN82" s="21"/>
      <c r="AJO82" s="21"/>
      <c r="AJP82" s="21"/>
      <c r="AJQ82" s="21"/>
      <c r="AJR82" s="21"/>
      <c r="AJS82" s="21"/>
      <c r="AJT82" s="21"/>
      <c r="AJU82" s="21"/>
      <c r="AJV82" s="21"/>
      <c r="AJW82" s="21"/>
      <c r="AJX82" s="21"/>
      <c r="AJY82" s="21"/>
      <c r="AJZ82" s="21"/>
      <c r="AKA82" s="21"/>
      <c r="AKB82" s="21"/>
      <c r="AKC82" s="21"/>
      <c r="AKD82" s="21"/>
      <c r="AKE82" s="21"/>
      <c r="AKF82" s="21"/>
      <c r="AKG82" s="21"/>
      <c r="AKH82" s="21"/>
      <c r="AKI82" s="21"/>
      <c r="AKJ82" s="21"/>
      <c r="AKK82" s="21"/>
      <c r="AKL82" s="21"/>
      <c r="AKM82" s="21"/>
      <c r="AKN82" s="21"/>
      <c r="AKO82" s="21"/>
      <c r="AKP82" s="21"/>
      <c r="AKQ82" s="21"/>
      <c r="AKR82" s="21"/>
      <c r="AKS82" s="21"/>
      <c r="AKT82" s="21"/>
      <c r="AKU82" s="21"/>
      <c r="AKV82" s="21"/>
      <c r="AKW82" s="21"/>
      <c r="AKX82" s="21"/>
      <c r="AKY82" s="21"/>
      <c r="AKZ82" s="21"/>
      <c r="ALA82" s="21"/>
      <c r="ALB82" s="21"/>
      <c r="ALC82" s="21"/>
      <c r="ALD82" s="21"/>
      <c r="ALE82" s="21"/>
      <c r="ALF82" s="21"/>
      <c r="ALG82" s="21"/>
      <c r="ALH82" s="21"/>
      <c r="ALI82" s="21"/>
      <c r="ALJ82" s="21"/>
      <c r="ALK82" s="21"/>
      <c r="ALL82" s="21"/>
      <c r="ALM82" s="21"/>
      <c r="ALN82" s="21"/>
      <c r="ALO82" s="21"/>
      <c r="ALP82" s="21"/>
      <c r="ALQ82" s="21"/>
      <c r="ALR82" s="21"/>
      <c r="ALS82" s="21"/>
      <c r="ALT82" s="21"/>
      <c r="ALU82" s="21"/>
      <c r="ALV82" s="21"/>
      <c r="ALW82" s="21"/>
      <c r="ALX82" s="21"/>
      <c r="ALY82" s="21"/>
      <c r="ALZ82" s="21"/>
      <c r="AMA82" s="21"/>
      <c r="AMB82" s="21"/>
      <c r="AMC82" s="21"/>
      <c r="AMD82" s="21"/>
      <c r="AME82" s="21"/>
      <c r="AMF82" s="21"/>
      <c r="AMG82" s="21"/>
      <c r="AMH82" s="21"/>
      <c r="AMI82" s="21"/>
      <c r="AMJ82" s="21"/>
      <c r="AMK82" s="21"/>
      <c r="AML82" s="21"/>
      <c r="AMM82" s="21"/>
      <c r="AMN82" s="21"/>
      <c r="AMO82" s="21"/>
    </row>
    <row r="83" spans="1:1029" s="137" customFormat="1" ht="40.5">
      <c r="A83" s="276" t="s">
        <v>200</v>
      </c>
      <c r="B83" s="285" t="s">
        <v>251</v>
      </c>
      <c r="C83" s="286"/>
      <c r="D83" s="286"/>
      <c r="E83" s="286">
        <v>6</v>
      </c>
      <c r="F83" s="259">
        <f>SUM(T83:AA83)</f>
        <v>54</v>
      </c>
      <c r="G83" s="284">
        <v>36</v>
      </c>
      <c r="H83" s="286"/>
      <c r="I83" s="284">
        <f>F83-H83</f>
        <v>54</v>
      </c>
      <c r="J83" s="284">
        <f>I83-K83</f>
        <v>18</v>
      </c>
      <c r="K83" s="284">
        <v>36</v>
      </c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7"/>
      <c r="W83" s="287"/>
      <c r="X83" s="284"/>
      <c r="Y83" s="284">
        <v>54</v>
      </c>
      <c r="Z83" s="243"/>
      <c r="AA83" s="243"/>
      <c r="AB83" s="21">
        <f t="shared" si="3"/>
        <v>0</v>
      </c>
      <c r="AC83" s="21">
        <f t="shared" si="4"/>
        <v>54</v>
      </c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  <c r="AAY83" s="21"/>
      <c r="AAZ83" s="21"/>
      <c r="ABA83" s="21"/>
      <c r="ABB83" s="21"/>
      <c r="ABC83" s="21"/>
      <c r="ABD83" s="21"/>
      <c r="ABE83" s="21"/>
      <c r="ABF83" s="21"/>
      <c r="ABG83" s="21"/>
      <c r="ABH83" s="21"/>
      <c r="ABI83" s="21"/>
      <c r="ABJ83" s="21"/>
      <c r="ABK83" s="21"/>
      <c r="ABL83" s="21"/>
      <c r="ABM83" s="21"/>
      <c r="ABN83" s="21"/>
      <c r="ABO83" s="21"/>
      <c r="ABP83" s="21"/>
      <c r="ABQ83" s="21"/>
      <c r="ABR83" s="21"/>
      <c r="ABS83" s="21"/>
      <c r="ABT83" s="21"/>
      <c r="ABU83" s="21"/>
      <c r="ABV83" s="21"/>
      <c r="ABW83" s="21"/>
      <c r="ABX83" s="21"/>
      <c r="ABY83" s="21"/>
      <c r="ABZ83" s="21"/>
      <c r="ACA83" s="21"/>
      <c r="ACB83" s="21"/>
      <c r="ACC83" s="21"/>
      <c r="ACD83" s="21"/>
      <c r="ACE83" s="21"/>
      <c r="ACF83" s="21"/>
      <c r="ACG83" s="21"/>
      <c r="ACH83" s="21"/>
      <c r="ACI83" s="21"/>
      <c r="ACJ83" s="21"/>
      <c r="ACK83" s="21"/>
      <c r="ACL83" s="21"/>
      <c r="ACM83" s="21"/>
      <c r="ACN83" s="21"/>
      <c r="ACO83" s="21"/>
      <c r="ACP83" s="21"/>
      <c r="ACQ83" s="21"/>
      <c r="ACR83" s="21"/>
      <c r="ACS83" s="21"/>
      <c r="ACT83" s="21"/>
      <c r="ACU83" s="21"/>
      <c r="ACV83" s="21"/>
      <c r="ACW83" s="21"/>
      <c r="ACX83" s="21"/>
      <c r="ACY83" s="21"/>
      <c r="ACZ83" s="21"/>
      <c r="ADA83" s="21"/>
      <c r="ADB83" s="21"/>
      <c r="ADC83" s="21"/>
      <c r="ADD83" s="21"/>
      <c r="ADE83" s="21"/>
      <c r="ADF83" s="21"/>
      <c r="ADG83" s="21"/>
      <c r="ADH83" s="21"/>
      <c r="ADI83" s="21"/>
      <c r="ADJ83" s="21"/>
      <c r="ADK83" s="21"/>
      <c r="ADL83" s="21"/>
      <c r="ADM83" s="21"/>
      <c r="ADN83" s="21"/>
      <c r="ADO83" s="21"/>
      <c r="ADP83" s="21"/>
      <c r="ADQ83" s="21"/>
      <c r="ADR83" s="21"/>
      <c r="ADS83" s="21"/>
      <c r="ADT83" s="21"/>
      <c r="ADU83" s="21"/>
      <c r="ADV83" s="21"/>
      <c r="ADW83" s="21"/>
      <c r="ADX83" s="21"/>
      <c r="ADY83" s="21"/>
      <c r="ADZ83" s="21"/>
      <c r="AEA83" s="21"/>
      <c r="AEB83" s="21"/>
      <c r="AEC83" s="21"/>
      <c r="AED83" s="21"/>
      <c r="AEE83" s="21"/>
      <c r="AEF83" s="21"/>
      <c r="AEG83" s="21"/>
      <c r="AEH83" s="21"/>
      <c r="AEI83" s="21"/>
      <c r="AEJ83" s="21"/>
      <c r="AEK83" s="21"/>
      <c r="AEL83" s="21"/>
      <c r="AEM83" s="21"/>
      <c r="AEN83" s="21"/>
      <c r="AEO83" s="21"/>
      <c r="AEP83" s="21"/>
      <c r="AEQ83" s="21"/>
      <c r="AER83" s="21"/>
      <c r="AES83" s="21"/>
      <c r="AET83" s="21"/>
      <c r="AEU83" s="21"/>
      <c r="AEV83" s="21"/>
      <c r="AEW83" s="21"/>
      <c r="AEX83" s="21"/>
      <c r="AEY83" s="21"/>
      <c r="AEZ83" s="21"/>
      <c r="AFA83" s="21"/>
      <c r="AFB83" s="21"/>
      <c r="AFC83" s="21"/>
      <c r="AFD83" s="21"/>
      <c r="AFE83" s="21"/>
      <c r="AFF83" s="21"/>
      <c r="AFG83" s="21"/>
      <c r="AFH83" s="21"/>
      <c r="AFI83" s="21"/>
      <c r="AFJ83" s="21"/>
      <c r="AFK83" s="21"/>
      <c r="AFL83" s="21"/>
      <c r="AFM83" s="21"/>
      <c r="AFN83" s="21"/>
      <c r="AFO83" s="21"/>
      <c r="AFP83" s="21"/>
      <c r="AFQ83" s="21"/>
      <c r="AFR83" s="21"/>
      <c r="AFS83" s="21"/>
      <c r="AFT83" s="21"/>
      <c r="AFU83" s="21"/>
      <c r="AFV83" s="21"/>
      <c r="AFW83" s="21"/>
      <c r="AFX83" s="21"/>
      <c r="AFY83" s="21"/>
      <c r="AFZ83" s="21"/>
      <c r="AGA83" s="21"/>
      <c r="AGB83" s="21"/>
      <c r="AGC83" s="21"/>
      <c r="AGD83" s="21"/>
      <c r="AGE83" s="21"/>
      <c r="AGF83" s="21"/>
      <c r="AGG83" s="21"/>
      <c r="AGH83" s="21"/>
      <c r="AGI83" s="21"/>
      <c r="AGJ83" s="21"/>
      <c r="AGK83" s="21"/>
      <c r="AGL83" s="21"/>
      <c r="AGM83" s="21"/>
      <c r="AGN83" s="21"/>
      <c r="AGO83" s="21"/>
      <c r="AGP83" s="21"/>
      <c r="AGQ83" s="21"/>
      <c r="AGR83" s="21"/>
      <c r="AGS83" s="21"/>
      <c r="AGT83" s="21"/>
      <c r="AGU83" s="21"/>
      <c r="AGV83" s="21"/>
      <c r="AGW83" s="21"/>
      <c r="AGX83" s="21"/>
      <c r="AGY83" s="21"/>
      <c r="AGZ83" s="21"/>
      <c r="AHA83" s="21"/>
      <c r="AHB83" s="21"/>
      <c r="AHC83" s="21"/>
      <c r="AHD83" s="21"/>
      <c r="AHE83" s="21"/>
      <c r="AHF83" s="21"/>
      <c r="AHG83" s="21"/>
      <c r="AHH83" s="21"/>
      <c r="AHI83" s="21"/>
      <c r="AHJ83" s="21"/>
      <c r="AHK83" s="21"/>
      <c r="AHL83" s="21"/>
      <c r="AHM83" s="21"/>
      <c r="AHN83" s="21"/>
      <c r="AHO83" s="21"/>
      <c r="AHP83" s="21"/>
      <c r="AHQ83" s="21"/>
      <c r="AHR83" s="21"/>
      <c r="AHS83" s="21"/>
      <c r="AHT83" s="21"/>
      <c r="AHU83" s="21"/>
      <c r="AHV83" s="21"/>
      <c r="AHW83" s="21"/>
      <c r="AHX83" s="21"/>
      <c r="AHY83" s="21"/>
      <c r="AHZ83" s="21"/>
      <c r="AIA83" s="21"/>
      <c r="AIB83" s="21"/>
      <c r="AIC83" s="21"/>
      <c r="AID83" s="21"/>
      <c r="AIE83" s="21"/>
      <c r="AIF83" s="21"/>
      <c r="AIG83" s="21"/>
      <c r="AIH83" s="21"/>
      <c r="AII83" s="21"/>
      <c r="AIJ83" s="21"/>
      <c r="AIK83" s="21"/>
      <c r="AIL83" s="21"/>
      <c r="AIM83" s="21"/>
      <c r="AIN83" s="21"/>
      <c r="AIO83" s="21"/>
      <c r="AIP83" s="21"/>
      <c r="AIQ83" s="21"/>
      <c r="AIR83" s="21"/>
      <c r="AIS83" s="21"/>
      <c r="AIT83" s="21"/>
      <c r="AIU83" s="21"/>
      <c r="AIV83" s="21"/>
      <c r="AIW83" s="21"/>
      <c r="AIX83" s="21"/>
      <c r="AIY83" s="21"/>
      <c r="AIZ83" s="21"/>
      <c r="AJA83" s="21"/>
      <c r="AJB83" s="21"/>
      <c r="AJC83" s="21"/>
      <c r="AJD83" s="21"/>
      <c r="AJE83" s="21"/>
      <c r="AJF83" s="21"/>
      <c r="AJG83" s="21"/>
      <c r="AJH83" s="21"/>
      <c r="AJI83" s="21"/>
      <c r="AJJ83" s="21"/>
      <c r="AJK83" s="21"/>
      <c r="AJL83" s="21"/>
      <c r="AJM83" s="21"/>
      <c r="AJN83" s="21"/>
      <c r="AJO83" s="21"/>
      <c r="AJP83" s="21"/>
      <c r="AJQ83" s="21"/>
      <c r="AJR83" s="21"/>
      <c r="AJS83" s="21"/>
      <c r="AJT83" s="21"/>
      <c r="AJU83" s="21"/>
      <c r="AJV83" s="21"/>
      <c r="AJW83" s="21"/>
      <c r="AJX83" s="21"/>
      <c r="AJY83" s="21"/>
      <c r="AJZ83" s="21"/>
      <c r="AKA83" s="21"/>
      <c r="AKB83" s="21"/>
      <c r="AKC83" s="21"/>
      <c r="AKD83" s="21"/>
      <c r="AKE83" s="21"/>
      <c r="AKF83" s="21"/>
      <c r="AKG83" s="21"/>
      <c r="AKH83" s="21"/>
      <c r="AKI83" s="21"/>
      <c r="AKJ83" s="21"/>
      <c r="AKK83" s="21"/>
      <c r="AKL83" s="21"/>
      <c r="AKM83" s="21"/>
      <c r="AKN83" s="21"/>
      <c r="AKO83" s="21"/>
      <c r="AKP83" s="21"/>
      <c r="AKQ83" s="21"/>
      <c r="AKR83" s="21"/>
      <c r="AKS83" s="21"/>
      <c r="AKT83" s="21"/>
      <c r="AKU83" s="21"/>
      <c r="AKV83" s="21"/>
      <c r="AKW83" s="21"/>
      <c r="AKX83" s="21"/>
      <c r="AKY83" s="21"/>
      <c r="AKZ83" s="21"/>
      <c r="ALA83" s="21"/>
      <c r="ALB83" s="21"/>
      <c r="ALC83" s="21"/>
      <c r="ALD83" s="21"/>
      <c r="ALE83" s="21"/>
      <c r="ALF83" s="21"/>
      <c r="ALG83" s="21"/>
      <c r="ALH83" s="21"/>
      <c r="ALI83" s="21"/>
      <c r="ALJ83" s="21"/>
      <c r="ALK83" s="21"/>
      <c r="ALL83" s="21"/>
      <c r="ALM83" s="21"/>
      <c r="ALN83" s="21"/>
      <c r="ALO83" s="21"/>
      <c r="ALP83" s="21"/>
      <c r="ALQ83" s="21"/>
      <c r="ALR83" s="21"/>
      <c r="ALS83" s="21"/>
      <c r="ALT83" s="21"/>
      <c r="ALU83" s="21"/>
      <c r="ALV83" s="21"/>
      <c r="ALW83" s="21"/>
      <c r="ALX83" s="21"/>
      <c r="ALY83" s="21"/>
      <c r="ALZ83" s="21"/>
      <c r="AMA83" s="21"/>
      <c r="AMB83" s="21"/>
      <c r="AMC83" s="21"/>
      <c r="AMD83" s="21"/>
      <c r="AME83" s="21"/>
      <c r="AMF83" s="21"/>
      <c r="AMG83" s="21"/>
      <c r="AMH83" s="21"/>
      <c r="AMI83" s="21"/>
      <c r="AMJ83" s="21"/>
      <c r="AMK83" s="21"/>
      <c r="AML83" s="21"/>
      <c r="AMM83" s="21"/>
      <c r="AMN83" s="21"/>
      <c r="AMO83" s="21"/>
    </row>
    <row r="84" spans="1:1029" s="151" customFormat="1" ht="20.25">
      <c r="A84" s="288" t="s">
        <v>128</v>
      </c>
      <c r="B84" s="289" t="s">
        <v>129</v>
      </c>
      <c r="C84" s="290"/>
      <c r="D84" s="290">
        <v>6</v>
      </c>
      <c r="E84" s="290"/>
      <c r="F84" s="290">
        <v>144</v>
      </c>
      <c r="G84" s="290"/>
      <c r="H84" s="290"/>
      <c r="I84" s="290">
        <v>144</v>
      </c>
      <c r="J84" s="290"/>
      <c r="K84" s="290"/>
      <c r="L84" s="290"/>
      <c r="M84" s="290"/>
      <c r="N84" s="290"/>
      <c r="O84" s="290">
        <v>144</v>
      </c>
      <c r="P84" s="290"/>
      <c r="Q84" s="290"/>
      <c r="R84" s="290"/>
      <c r="S84" s="290"/>
      <c r="T84" s="290"/>
      <c r="U84" s="290"/>
      <c r="V84" s="279"/>
      <c r="W84" s="279"/>
      <c r="X84" s="290"/>
      <c r="Y84" s="290">
        <v>144</v>
      </c>
      <c r="Z84" s="244"/>
      <c r="AA84" s="245"/>
      <c r="AB84" s="21">
        <f t="shared" si="3"/>
        <v>0</v>
      </c>
      <c r="AC84" s="21">
        <f t="shared" si="4"/>
        <v>144</v>
      </c>
    </row>
    <row r="85" spans="1:1029" s="137" customFormat="1" ht="20.25">
      <c r="A85" s="276" t="s">
        <v>141</v>
      </c>
      <c r="B85" s="266" t="s">
        <v>45</v>
      </c>
      <c r="C85" s="265"/>
      <c r="D85" s="259"/>
      <c r="E85" s="259"/>
      <c r="F85" s="259">
        <v>144</v>
      </c>
      <c r="G85" s="259"/>
      <c r="H85" s="259"/>
      <c r="I85" s="259">
        <v>144</v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5"/>
      <c r="W85" s="255">
        <v>72</v>
      </c>
      <c r="X85" s="259"/>
      <c r="Y85" s="259">
        <v>72</v>
      </c>
      <c r="Z85" s="139"/>
      <c r="AA85" s="139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  <c r="SO85" s="21"/>
      <c r="SP85" s="21"/>
      <c r="SQ85" s="21"/>
      <c r="SR85" s="21"/>
      <c r="SS85" s="21"/>
      <c r="ST85" s="21"/>
      <c r="SU85" s="21"/>
      <c r="SV85" s="21"/>
      <c r="SW85" s="21"/>
      <c r="SX85" s="21"/>
      <c r="SY85" s="21"/>
      <c r="SZ85" s="21"/>
      <c r="TA85" s="21"/>
      <c r="TB85" s="21"/>
      <c r="TC85" s="21"/>
      <c r="TD85" s="21"/>
      <c r="TE85" s="21"/>
      <c r="TF85" s="21"/>
      <c r="TG85" s="21"/>
      <c r="TH85" s="21"/>
      <c r="TI85" s="21"/>
      <c r="TJ85" s="21"/>
      <c r="TK85" s="21"/>
      <c r="TL85" s="21"/>
      <c r="TM85" s="21"/>
      <c r="TN85" s="21"/>
      <c r="TO85" s="21"/>
      <c r="TP85" s="21"/>
      <c r="TQ85" s="21"/>
      <c r="TR85" s="21"/>
      <c r="TS85" s="21"/>
      <c r="TT85" s="21"/>
      <c r="TU85" s="21"/>
      <c r="TV85" s="21"/>
      <c r="TW85" s="21"/>
      <c r="TX85" s="21"/>
      <c r="TY85" s="21"/>
      <c r="TZ85" s="21"/>
      <c r="UA85" s="21"/>
      <c r="UB85" s="21"/>
      <c r="UC85" s="21"/>
      <c r="UD85" s="21"/>
      <c r="UE85" s="21"/>
      <c r="UF85" s="21"/>
      <c r="UG85" s="21"/>
      <c r="UH85" s="21"/>
      <c r="UI85" s="21"/>
      <c r="UJ85" s="21"/>
      <c r="UK85" s="21"/>
      <c r="UL85" s="21"/>
      <c r="UM85" s="21"/>
      <c r="UN85" s="21"/>
      <c r="UO85" s="21"/>
      <c r="UP85" s="21"/>
      <c r="UQ85" s="21"/>
      <c r="UR85" s="21"/>
      <c r="US85" s="21"/>
      <c r="UT85" s="21"/>
      <c r="UU85" s="21"/>
      <c r="UV85" s="21"/>
      <c r="UW85" s="21"/>
      <c r="UX85" s="21"/>
      <c r="UY85" s="21"/>
      <c r="UZ85" s="21"/>
      <c r="VA85" s="21"/>
      <c r="VB85" s="21"/>
      <c r="VC85" s="21"/>
      <c r="VD85" s="21"/>
      <c r="VE85" s="21"/>
      <c r="VF85" s="21"/>
      <c r="VG85" s="21"/>
      <c r="VH85" s="21"/>
      <c r="VI85" s="21"/>
      <c r="VJ85" s="21"/>
      <c r="VK85" s="21"/>
      <c r="VL85" s="21"/>
      <c r="VM85" s="21"/>
      <c r="VN85" s="21"/>
      <c r="VO85" s="21"/>
      <c r="VP85" s="21"/>
      <c r="VQ85" s="21"/>
      <c r="VR85" s="21"/>
      <c r="VS85" s="21"/>
      <c r="VT85" s="21"/>
      <c r="VU85" s="21"/>
      <c r="VV85" s="21"/>
      <c r="VW85" s="21"/>
      <c r="VX85" s="21"/>
      <c r="VY85" s="21"/>
      <c r="VZ85" s="21"/>
      <c r="WA85" s="21"/>
      <c r="WB85" s="21"/>
      <c r="WC85" s="21"/>
      <c r="WD85" s="21"/>
      <c r="WE85" s="21"/>
      <c r="WF85" s="21"/>
      <c r="WG85" s="21"/>
      <c r="WH85" s="21"/>
      <c r="WI85" s="21"/>
      <c r="WJ85" s="21"/>
      <c r="WK85" s="21"/>
      <c r="WL85" s="21"/>
      <c r="WM85" s="21"/>
      <c r="WN85" s="21"/>
      <c r="WO85" s="21"/>
      <c r="WP85" s="21"/>
      <c r="WQ85" s="21"/>
      <c r="WR85" s="21"/>
      <c r="WS85" s="21"/>
      <c r="WT85" s="21"/>
      <c r="WU85" s="21"/>
      <c r="WV85" s="21"/>
      <c r="WW85" s="21"/>
      <c r="WX85" s="21"/>
      <c r="WY85" s="21"/>
      <c r="WZ85" s="21"/>
      <c r="XA85" s="21"/>
      <c r="XB85" s="21"/>
      <c r="XC85" s="21"/>
      <c r="XD85" s="21"/>
      <c r="XE85" s="21"/>
      <c r="XF85" s="21"/>
      <c r="XG85" s="21"/>
      <c r="XH85" s="21"/>
      <c r="XI85" s="21"/>
      <c r="XJ85" s="21"/>
      <c r="XK85" s="21"/>
      <c r="XL85" s="21"/>
      <c r="XM85" s="21"/>
      <c r="XN85" s="21"/>
      <c r="XO85" s="21"/>
      <c r="XP85" s="21"/>
      <c r="XQ85" s="21"/>
      <c r="XR85" s="21"/>
      <c r="XS85" s="21"/>
      <c r="XT85" s="21"/>
      <c r="XU85" s="21"/>
      <c r="XV85" s="21"/>
      <c r="XW85" s="21"/>
      <c r="XX85" s="21"/>
      <c r="XY85" s="21"/>
      <c r="XZ85" s="21"/>
      <c r="YA85" s="21"/>
      <c r="YB85" s="21"/>
      <c r="YC85" s="21"/>
      <c r="YD85" s="21"/>
      <c r="YE85" s="21"/>
      <c r="YF85" s="21"/>
      <c r="YG85" s="21"/>
      <c r="YH85" s="21"/>
      <c r="YI85" s="21"/>
      <c r="YJ85" s="21"/>
      <c r="YK85" s="21"/>
      <c r="YL85" s="21"/>
      <c r="YM85" s="21"/>
      <c r="YN85" s="21"/>
      <c r="YO85" s="21"/>
      <c r="YP85" s="21"/>
      <c r="YQ85" s="21"/>
      <c r="YR85" s="21"/>
      <c r="YS85" s="21"/>
      <c r="YT85" s="21"/>
      <c r="YU85" s="21"/>
      <c r="YV85" s="21"/>
      <c r="YW85" s="21"/>
      <c r="YX85" s="21"/>
      <c r="YY85" s="21"/>
      <c r="YZ85" s="21"/>
      <c r="ZA85" s="21"/>
      <c r="ZB85" s="21"/>
      <c r="ZC85" s="21"/>
      <c r="ZD85" s="21"/>
      <c r="ZE85" s="21"/>
      <c r="ZF85" s="21"/>
      <c r="ZG85" s="21"/>
      <c r="ZH85" s="21"/>
      <c r="ZI85" s="21"/>
      <c r="ZJ85" s="21"/>
      <c r="ZK85" s="21"/>
      <c r="ZL85" s="21"/>
      <c r="ZM85" s="21"/>
      <c r="ZN85" s="21"/>
      <c r="ZO85" s="21"/>
      <c r="ZP85" s="21"/>
      <c r="ZQ85" s="21"/>
      <c r="ZR85" s="21"/>
      <c r="ZS85" s="21"/>
      <c r="ZT85" s="21"/>
      <c r="ZU85" s="21"/>
      <c r="ZV85" s="21"/>
      <c r="ZW85" s="21"/>
      <c r="ZX85" s="21"/>
      <c r="ZY85" s="21"/>
      <c r="ZZ85" s="21"/>
      <c r="AAA85" s="21"/>
      <c r="AAB85" s="21"/>
      <c r="AAC85" s="21"/>
      <c r="AAD85" s="21"/>
      <c r="AAE85" s="21"/>
      <c r="AAF85" s="21"/>
      <c r="AAG85" s="21"/>
      <c r="AAH85" s="21"/>
      <c r="AAI85" s="21"/>
      <c r="AAJ85" s="21"/>
      <c r="AAK85" s="21"/>
      <c r="AAL85" s="21"/>
      <c r="AAM85" s="21"/>
      <c r="AAN85" s="21"/>
      <c r="AAO85" s="21"/>
      <c r="AAP85" s="21"/>
      <c r="AAQ85" s="21"/>
      <c r="AAR85" s="21"/>
      <c r="AAS85" s="21"/>
      <c r="AAT85" s="21"/>
      <c r="AAU85" s="21"/>
      <c r="AAV85" s="21"/>
      <c r="AAW85" s="21"/>
      <c r="AAX85" s="21"/>
      <c r="AAY85" s="21"/>
      <c r="AAZ85" s="21"/>
      <c r="ABA85" s="21"/>
      <c r="ABB85" s="21"/>
      <c r="ABC85" s="21"/>
      <c r="ABD85" s="21"/>
      <c r="ABE85" s="21"/>
      <c r="ABF85" s="21"/>
      <c r="ABG85" s="21"/>
      <c r="ABH85" s="21"/>
      <c r="ABI85" s="21"/>
      <c r="ABJ85" s="21"/>
      <c r="ABK85" s="21"/>
      <c r="ABL85" s="21"/>
      <c r="ABM85" s="21"/>
      <c r="ABN85" s="21"/>
      <c r="ABO85" s="21"/>
      <c r="ABP85" s="21"/>
      <c r="ABQ85" s="21"/>
      <c r="ABR85" s="21"/>
      <c r="ABS85" s="21"/>
      <c r="ABT85" s="21"/>
      <c r="ABU85" s="21"/>
      <c r="ABV85" s="21"/>
      <c r="ABW85" s="21"/>
      <c r="ABX85" s="21"/>
      <c r="ABY85" s="21"/>
      <c r="ABZ85" s="21"/>
      <c r="ACA85" s="21"/>
      <c r="ACB85" s="21"/>
      <c r="ACC85" s="21"/>
      <c r="ACD85" s="21"/>
      <c r="ACE85" s="21"/>
      <c r="ACF85" s="21"/>
      <c r="ACG85" s="21"/>
      <c r="ACH85" s="21"/>
      <c r="ACI85" s="21"/>
      <c r="ACJ85" s="21"/>
      <c r="ACK85" s="21"/>
      <c r="ACL85" s="21"/>
      <c r="ACM85" s="21"/>
      <c r="ACN85" s="21"/>
      <c r="ACO85" s="21"/>
      <c r="ACP85" s="21"/>
      <c r="ACQ85" s="21"/>
      <c r="ACR85" s="21"/>
      <c r="ACS85" s="21"/>
      <c r="ACT85" s="21"/>
      <c r="ACU85" s="21"/>
      <c r="ACV85" s="21"/>
      <c r="ACW85" s="21"/>
      <c r="ACX85" s="21"/>
      <c r="ACY85" s="21"/>
      <c r="ACZ85" s="21"/>
      <c r="ADA85" s="21"/>
      <c r="ADB85" s="21"/>
      <c r="ADC85" s="21"/>
      <c r="ADD85" s="21"/>
      <c r="ADE85" s="21"/>
      <c r="ADF85" s="21"/>
      <c r="ADG85" s="21"/>
      <c r="ADH85" s="21"/>
      <c r="ADI85" s="21"/>
      <c r="ADJ85" s="21"/>
      <c r="ADK85" s="21"/>
      <c r="ADL85" s="21"/>
      <c r="ADM85" s="21"/>
      <c r="ADN85" s="21"/>
      <c r="ADO85" s="21"/>
      <c r="ADP85" s="21"/>
      <c r="ADQ85" s="21"/>
      <c r="ADR85" s="21"/>
      <c r="ADS85" s="21"/>
      <c r="ADT85" s="21"/>
      <c r="ADU85" s="21"/>
      <c r="ADV85" s="21"/>
      <c r="ADW85" s="21"/>
      <c r="ADX85" s="21"/>
      <c r="ADY85" s="21"/>
      <c r="ADZ85" s="21"/>
      <c r="AEA85" s="21"/>
      <c r="AEB85" s="21"/>
      <c r="AEC85" s="21"/>
      <c r="AED85" s="21"/>
      <c r="AEE85" s="21"/>
      <c r="AEF85" s="21"/>
      <c r="AEG85" s="21"/>
      <c r="AEH85" s="21"/>
      <c r="AEI85" s="21"/>
      <c r="AEJ85" s="21"/>
      <c r="AEK85" s="21"/>
      <c r="AEL85" s="21"/>
      <c r="AEM85" s="21"/>
      <c r="AEN85" s="21"/>
      <c r="AEO85" s="21"/>
      <c r="AEP85" s="21"/>
      <c r="AEQ85" s="21"/>
      <c r="AER85" s="21"/>
      <c r="AES85" s="21"/>
      <c r="AET85" s="21"/>
      <c r="AEU85" s="21"/>
      <c r="AEV85" s="21"/>
      <c r="AEW85" s="21"/>
      <c r="AEX85" s="21"/>
      <c r="AEY85" s="21"/>
      <c r="AEZ85" s="21"/>
      <c r="AFA85" s="21"/>
      <c r="AFB85" s="21"/>
      <c r="AFC85" s="21"/>
      <c r="AFD85" s="21"/>
      <c r="AFE85" s="21"/>
      <c r="AFF85" s="21"/>
      <c r="AFG85" s="21"/>
      <c r="AFH85" s="21"/>
      <c r="AFI85" s="21"/>
      <c r="AFJ85" s="21"/>
      <c r="AFK85" s="21"/>
      <c r="AFL85" s="21"/>
      <c r="AFM85" s="21"/>
      <c r="AFN85" s="21"/>
      <c r="AFO85" s="21"/>
      <c r="AFP85" s="21"/>
      <c r="AFQ85" s="21"/>
      <c r="AFR85" s="21"/>
      <c r="AFS85" s="21"/>
      <c r="AFT85" s="21"/>
      <c r="AFU85" s="21"/>
      <c r="AFV85" s="21"/>
      <c r="AFW85" s="21"/>
      <c r="AFX85" s="21"/>
      <c r="AFY85" s="21"/>
      <c r="AFZ85" s="21"/>
      <c r="AGA85" s="21"/>
      <c r="AGB85" s="21"/>
      <c r="AGC85" s="21"/>
      <c r="AGD85" s="21"/>
      <c r="AGE85" s="21"/>
      <c r="AGF85" s="21"/>
      <c r="AGG85" s="21"/>
      <c r="AGH85" s="21"/>
      <c r="AGI85" s="21"/>
      <c r="AGJ85" s="21"/>
      <c r="AGK85" s="21"/>
      <c r="AGL85" s="21"/>
      <c r="AGM85" s="21"/>
      <c r="AGN85" s="21"/>
      <c r="AGO85" s="21"/>
      <c r="AGP85" s="21"/>
      <c r="AGQ85" s="21"/>
      <c r="AGR85" s="21"/>
      <c r="AGS85" s="21"/>
      <c r="AGT85" s="21"/>
      <c r="AGU85" s="21"/>
      <c r="AGV85" s="21"/>
      <c r="AGW85" s="21"/>
      <c r="AGX85" s="21"/>
      <c r="AGY85" s="21"/>
      <c r="AGZ85" s="21"/>
      <c r="AHA85" s="21"/>
      <c r="AHB85" s="21"/>
      <c r="AHC85" s="21"/>
      <c r="AHD85" s="21"/>
      <c r="AHE85" s="21"/>
      <c r="AHF85" s="21"/>
      <c r="AHG85" s="21"/>
      <c r="AHH85" s="21"/>
      <c r="AHI85" s="21"/>
      <c r="AHJ85" s="21"/>
      <c r="AHK85" s="21"/>
      <c r="AHL85" s="21"/>
      <c r="AHM85" s="21"/>
      <c r="AHN85" s="21"/>
      <c r="AHO85" s="21"/>
      <c r="AHP85" s="21"/>
      <c r="AHQ85" s="21"/>
      <c r="AHR85" s="21"/>
      <c r="AHS85" s="21"/>
      <c r="AHT85" s="21"/>
      <c r="AHU85" s="21"/>
      <c r="AHV85" s="21"/>
      <c r="AHW85" s="21"/>
      <c r="AHX85" s="21"/>
      <c r="AHY85" s="21"/>
      <c r="AHZ85" s="21"/>
      <c r="AIA85" s="21"/>
      <c r="AIB85" s="21"/>
      <c r="AIC85" s="21"/>
      <c r="AID85" s="21"/>
      <c r="AIE85" s="21"/>
      <c r="AIF85" s="21"/>
      <c r="AIG85" s="21"/>
      <c r="AIH85" s="21"/>
      <c r="AII85" s="21"/>
      <c r="AIJ85" s="21"/>
      <c r="AIK85" s="21"/>
      <c r="AIL85" s="21"/>
      <c r="AIM85" s="21"/>
      <c r="AIN85" s="21"/>
      <c r="AIO85" s="21"/>
      <c r="AIP85" s="21"/>
      <c r="AIQ85" s="21"/>
      <c r="AIR85" s="21"/>
      <c r="AIS85" s="21"/>
      <c r="AIT85" s="21"/>
      <c r="AIU85" s="21"/>
      <c r="AIV85" s="21"/>
      <c r="AIW85" s="21"/>
      <c r="AIX85" s="21"/>
      <c r="AIY85" s="21"/>
      <c r="AIZ85" s="21"/>
      <c r="AJA85" s="21"/>
      <c r="AJB85" s="21"/>
      <c r="AJC85" s="21"/>
      <c r="AJD85" s="21"/>
      <c r="AJE85" s="21"/>
      <c r="AJF85" s="21"/>
      <c r="AJG85" s="21"/>
      <c r="AJH85" s="21"/>
      <c r="AJI85" s="21"/>
      <c r="AJJ85" s="21"/>
      <c r="AJK85" s="21"/>
      <c r="AJL85" s="21"/>
      <c r="AJM85" s="21"/>
      <c r="AJN85" s="21"/>
      <c r="AJO85" s="21"/>
      <c r="AJP85" s="21"/>
      <c r="AJQ85" s="21"/>
      <c r="AJR85" s="21"/>
      <c r="AJS85" s="21"/>
      <c r="AJT85" s="21"/>
      <c r="AJU85" s="21"/>
      <c r="AJV85" s="21"/>
      <c r="AJW85" s="21"/>
      <c r="AJX85" s="21"/>
      <c r="AJY85" s="21"/>
      <c r="AJZ85" s="21"/>
      <c r="AKA85" s="21"/>
      <c r="AKB85" s="21"/>
      <c r="AKC85" s="21"/>
      <c r="AKD85" s="21"/>
      <c r="AKE85" s="21"/>
      <c r="AKF85" s="21"/>
      <c r="AKG85" s="21"/>
      <c r="AKH85" s="21"/>
      <c r="AKI85" s="21"/>
      <c r="AKJ85" s="21"/>
      <c r="AKK85" s="21"/>
      <c r="AKL85" s="21"/>
      <c r="AKM85" s="21"/>
      <c r="AKN85" s="21"/>
      <c r="AKO85" s="21"/>
      <c r="AKP85" s="21"/>
      <c r="AKQ85" s="21"/>
      <c r="AKR85" s="21"/>
      <c r="AKS85" s="21"/>
      <c r="AKT85" s="21"/>
      <c r="AKU85" s="21"/>
      <c r="AKV85" s="21"/>
      <c r="AKW85" s="21"/>
      <c r="AKX85" s="21"/>
      <c r="AKY85" s="21"/>
      <c r="AKZ85" s="21"/>
      <c r="ALA85" s="21"/>
      <c r="ALB85" s="21"/>
      <c r="ALC85" s="21"/>
      <c r="ALD85" s="21"/>
      <c r="ALE85" s="21"/>
      <c r="ALF85" s="21"/>
      <c r="ALG85" s="21"/>
      <c r="ALH85" s="21"/>
      <c r="ALI85" s="21"/>
      <c r="ALJ85" s="21"/>
      <c r="ALK85" s="21"/>
      <c r="ALL85" s="21"/>
      <c r="ALM85" s="21"/>
      <c r="ALN85" s="21"/>
      <c r="ALO85" s="21"/>
      <c r="ALP85" s="21"/>
      <c r="ALQ85" s="21"/>
      <c r="ALR85" s="21"/>
      <c r="ALS85" s="21"/>
      <c r="ALT85" s="21"/>
      <c r="ALU85" s="21"/>
      <c r="ALV85" s="21"/>
      <c r="ALW85" s="21"/>
      <c r="ALX85" s="21"/>
      <c r="ALY85" s="21"/>
      <c r="ALZ85" s="21"/>
      <c r="AMA85" s="21"/>
      <c r="AMB85" s="21"/>
      <c r="AMC85" s="21"/>
      <c r="AMD85" s="21"/>
      <c r="AME85" s="21"/>
      <c r="AMF85" s="21"/>
      <c r="AMG85" s="21"/>
      <c r="AMH85" s="21"/>
      <c r="AMI85" s="21"/>
      <c r="AMJ85" s="21"/>
      <c r="AMK85" s="21"/>
      <c r="AML85" s="21"/>
      <c r="AMM85" s="21"/>
      <c r="AMN85" s="21"/>
      <c r="AMO85" s="21"/>
    </row>
    <row r="86" spans="1:1029" s="152" customFormat="1" ht="20.25">
      <c r="A86" s="265" t="s">
        <v>130</v>
      </c>
      <c r="B86" s="266" t="s">
        <v>46</v>
      </c>
      <c r="C86" s="259"/>
      <c r="D86" s="259"/>
      <c r="E86" s="259"/>
      <c r="F86" s="259">
        <v>216</v>
      </c>
      <c r="G86" s="259"/>
      <c r="H86" s="259"/>
      <c r="I86" s="259">
        <v>216</v>
      </c>
      <c r="J86" s="259"/>
      <c r="K86" s="259"/>
      <c r="L86" s="259"/>
      <c r="M86" s="259"/>
      <c r="N86" s="259"/>
      <c r="O86" s="259"/>
      <c r="P86" s="259"/>
      <c r="Q86" s="259"/>
      <c r="R86" s="259"/>
      <c r="S86" s="259">
        <v>216</v>
      </c>
      <c r="T86" s="259"/>
      <c r="U86" s="259"/>
      <c r="V86" s="255"/>
      <c r="W86" s="255"/>
      <c r="X86" s="259"/>
      <c r="Y86" s="259">
        <v>216</v>
      </c>
      <c r="Z86" s="142"/>
      <c r="AA86" s="142"/>
    </row>
    <row r="87" spans="1:1029" s="151" customFormat="1" ht="20.25">
      <c r="A87" s="259" t="s">
        <v>131</v>
      </c>
      <c r="B87" s="266" t="s">
        <v>132</v>
      </c>
      <c r="C87" s="259"/>
      <c r="D87" s="259"/>
      <c r="E87" s="259"/>
      <c r="F87" s="259">
        <v>144</v>
      </c>
      <c r="G87" s="259"/>
      <c r="H87" s="259"/>
      <c r="I87" s="259"/>
      <c r="J87" s="259">
        <f>SUM(T87:AA87)</f>
        <v>0</v>
      </c>
      <c r="K87" s="259"/>
      <c r="L87" s="259"/>
      <c r="M87" s="259"/>
      <c r="N87" s="259"/>
      <c r="O87" s="259"/>
      <c r="P87" s="259"/>
      <c r="Q87" s="259"/>
      <c r="R87" s="259"/>
      <c r="S87" s="259">
        <v>144</v>
      </c>
      <c r="T87" s="259"/>
      <c r="U87" s="259"/>
      <c r="V87" s="255"/>
      <c r="W87" s="255"/>
      <c r="X87" s="259"/>
      <c r="Y87" s="259"/>
      <c r="Z87" s="139"/>
      <c r="AA87" s="139"/>
    </row>
    <row r="88" spans="1:1029" s="137" customFormat="1" ht="20.25">
      <c r="A88" s="259" t="s">
        <v>133</v>
      </c>
      <c r="B88" s="266" t="s">
        <v>134</v>
      </c>
      <c r="C88" s="291"/>
      <c r="D88" s="291"/>
      <c r="E88" s="291"/>
      <c r="F88" s="259">
        <v>72</v>
      </c>
      <c r="G88" s="259"/>
      <c r="H88" s="291"/>
      <c r="I88" s="259"/>
      <c r="J88" s="259">
        <f>SUM(T88:AA88)</f>
        <v>0</v>
      </c>
      <c r="K88" s="259"/>
      <c r="L88" s="259"/>
      <c r="M88" s="259"/>
      <c r="N88" s="259"/>
      <c r="O88" s="259"/>
      <c r="P88" s="259"/>
      <c r="Q88" s="259"/>
      <c r="R88" s="259"/>
      <c r="S88" s="259">
        <v>72</v>
      </c>
      <c r="T88" s="259"/>
      <c r="U88" s="259"/>
      <c r="V88" s="255"/>
      <c r="W88" s="255"/>
      <c r="X88" s="259"/>
      <c r="Y88" s="259"/>
      <c r="Z88" s="139"/>
      <c r="AA88" s="139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  <c r="VT88" s="21"/>
      <c r="VU88" s="21"/>
      <c r="VV88" s="21"/>
      <c r="VW88" s="21"/>
      <c r="VX88" s="21"/>
      <c r="VY88" s="21"/>
      <c r="VZ88" s="21"/>
      <c r="WA88" s="21"/>
      <c r="WB88" s="21"/>
      <c r="WC88" s="21"/>
      <c r="WD88" s="21"/>
      <c r="WE88" s="21"/>
      <c r="WF88" s="21"/>
      <c r="WG88" s="21"/>
      <c r="WH88" s="21"/>
      <c r="WI88" s="21"/>
      <c r="WJ88" s="21"/>
      <c r="WK88" s="21"/>
      <c r="WL88" s="21"/>
      <c r="WM88" s="21"/>
      <c r="WN88" s="21"/>
      <c r="WO88" s="21"/>
      <c r="WP88" s="21"/>
      <c r="WQ88" s="21"/>
      <c r="WR88" s="21"/>
      <c r="WS88" s="21"/>
      <c r="WT88" s="21"/>
      <c r="WU88" s="21"/>
      <c r="WV88" s="21"/>
      <c r="WW88" s="21"/>
      <c r="WX88" s="21"/>
      <c r="WY88" s="21"/>
      <c r="WZ88" s="21"/>
      <c r="XA88" s="21"/>
      <c r="XB88" s="21"/>
      <c r="XC88" s="21"/>
      <c r="XD88" s="21"/>
      <c r="XE88" s="21"/>
      <c r="XF88" s="21"/>
      <c r="XG88" s="21"/>
      <c r="XH88" s="21"/>
      <c r="XI88" s="21"/>
      <c r="XJ88" s="21"/>
      <c r="XK88" s="21"/>
      <c r="XL88" s="21"/>
      <c r="XM88" s="21"/>
      <c r="XN88" s="21"/>
      <c r="XO88" s="21"/>
      <c r="XP88" s="21"/>
      <c r="XQ88" s="21"/>
      <c r="XR88" s="21"/>
      <c r="XS88" s="21"/>
      <c r="XT88" s="21"/>
      <c r="XU88" s="21"/>
      <c r="XV88" s="21"/>
      <c r="XW88" s="21"/>
      <c r="XX88" s="21"/>
      <c r="XY88" s="21"/>
      <c r="XZ88" s="21"/>
      <c r="YA88" s="21"/>
      <c r="YB88" s="21"/>
      <c r="YC88" s="21"/>
      <c r="YD88" s="21"/>
      <c r="YE88" s="21"/>
      <c r="YF88" s="21"/>
      <c r="YG88" s="21"/>
      <c r="YH88" s="21"/>
      <c r="YI88" s="21"/>
      <c r="YJ88" s="21"/>
      <c r="YK88" s="21"/>
      <c r="YL88" s="21"/>
      <c r="YM88" s="21"/>
      <c r="YN88" s="21"/>
      <c r="YO88" s="21"/>
      <c r="YP88" s="21"/>
      <c r="YQ88" s="21"/>
      <c r="YR88" s="21"/>
      <c r="YS88" s="21"/>
      <c r="YT88" s="21"/>
      <c r="YU88" s="21"/>
      <c r="YV88" s="21"/>
      <c r="YW88" s="21"/>
      <c r="YX88" s="21"/>
      <c r="YY88" s="21"/>
      <c r="YZ88" s="21"/>
      <c r="ZA88" s="21"/>
      <c r="ZB88" s="21"/>
      <c r="ZC88" s="21"/>
      <c r="ZD88" s="21"/>
      <c r="ZE88" s="21"/>
      <c r="ZF88" s="21"/>
      <c r="ZG88" s="21"/>
      <c r="ZH88" s="21"/>
      <c r="ZI88" s="21"/>
      <c r="ZJ88" s="21"/>
      <c r="ZK88" s="21"/>
      <c r="ZL88" s="21"/>
      <c r="ZM88" s="21"/>
      <c r="ZN88" s="21"/>
      <c r="ZO88" s="21"/>
      <c r="ZP88" s="21"/>
      <c r="ZQ88" s="21"/>
      <c r="ZR88" s="21"/>
      <c r="ZS88" s="21"/>
      <c r="ZT88" s="21"/>
      <c r="ZU88" s="21"/>
      <c r="ZV88" s="21"/>
      <c r="ZW88" s="21"/>
      <c r="ZX88" s="21"/>
      <c r="ZY88" s="21"/>
      <c r="ZZ88" s="21"/>
      <c r="AAA88" s="21"/>
      <c r="AAB88" s="21"/>
      <c r="AAC88" s="21"/>
      <c r="AAD88" s="21"/>
      <c r="AAE88" s="21"/>
      <c r="AAF88" s="21"/>
      <c r="AAG88" s="21"/>
      <c r="AAH88" s="21"/>
      <c r="AAI88" s="21"/>
      <c r="AAJ88" s="21"/>
      <c r="AAK88" s="21"/>
      <c r="AAL88" s="21"/>
      <c r="AAM88" s="21"/>
      <c r="AAN88" s="21"/>
      <c r="AAO88" s="21"/>
      <c r="AAP88" s="21"/>
      <c r="AAQ88" s="21"/>
      <c r="AAR88" s="21"/>
      <c r="AAS88" s="21"/>
      <c r="AAT88" s="21"/>
      <c r="AAU88" s="21"/>
      <c r="AAV88" s="21"/>
      <c r="AAW88" s="21"/>
      <c r="AAX88" s="21"/>
      <c r="AAY88" s="21"/>
      <c r="AAZ88" s="21"/>
      <c r="ABA88" s="21"/>
      <c r="ABB88" s="21"/>
      <c r="ABC88" s="21"/>
      <c r="ABD88" s="21"/>
      <c r="ABE88" s="21"/>
      <c r="ABF88" s="21"/>
      <c r="ABG88" s="21"/>
      <c r="ABH88" s="21"/>
      <c r="ABI88" s="21"/>
      <c r="ABJ88" s="21"/>
      <c r="ABK88" s="21"/>
      <c r="ABL88" s="21"/>
      <c r="ABM88" s="21"/>
      <c r="ABN88" s="21"/>
      <c r="ABO88" s="21"/>
      <c r="ABP88" s="21"/>
      <c r="ABQ88" s="21"/>
      <c r="ABR88" s="21"/>
      <c r="ABS88" s="21"/>
      <c r="ABT88" s="21"/>
      <c r="ABU88" s="21"/>
      <c r="ABV88" s="21"/>
      <c r="ABW88" s="21"/>
      <c r="ABX88" s="21"/>
      <c r="ABY88" s="21"/>
      <c r="ABZ88" s="21"/>
      <c r="ACA88" s="21"/>
      <c r="ACB88" s="21"/>
      <c r="ACC88" s="21"/>
      <c r="ACD88" s="21"/>
      <c r="ACE88" s="21"/>
      <c r="ACF88" s="21"/>
      <c r="ACG88" s="21"/>
      <c r="ACH88" s="21"/>
      <c r="ACI88" s="21"/>
      <c r="ACJ88" s="21"/>
      <c r="ACK88" s="21"/>
      <c r="ACL88" s="21"/>
      <c r="ACM88" s="21"/>
      <c r="ACN88" s="21"/>
      <c r="ACO88" s="21"/>
      <c r="ACP88" s="21"/>
      <c r="ACQ88" s="21"/>
      <c r="ACR88" s="21"/>
      <c r="ACS88" s="21"/>
      <c r="ACT88" s="21"/>
      <c r="ACU88" s="21"/>
      <c r="ACV88" s="21"/>
      <c r="ACW88" s="21"/>
      <c r="ACX88" s="21"/>
      <c r="ACY88" s="21"/>
      <c r="ACZ88" s="21"/>
      <c r="ADA88" s="21"/>
      <c r="ADB88" s="21"/>
      <c r="ADC88" s="21"/>
      <c r="ADD88" s="21"/>
      <c r="ADE88" s="21"/>
      <c r="ADF88" s="21"/>
      <c r="ADG88" s="21"/>
      <c r="ADH88" s="21"/>
      <c r="ADI88" s="21"/>
      <c r="ADJ88" s="21"/>
      <c r="ADK88" s="21"/>
      <c r="ADL88" s="21"/>
      <c r="ADM88" s="21"/>
      <c r="ADN88" s="21"/>
      <c r="ADO88" s="21"/>
      <c r="ADP88" s="21"/>
      <c r="ADQ88" s="21"/>
      <c r="ADR88" s="21"/>
      <c r="ADS88" s="21"/>
      <c r="ADT88" s="21"/>
      <c r="ADU88" s="21"/>
      <c r="ADV88" s="21"/>
      <c r="ADW88" s="21"/>
      <c r="ADX88" s="21"/>
      <c r="ADY88" s="21"/>
      <c r="ADZ88" s="21"/>
      <c r="AEA88" s="21"/>
      <c r="AEB88" s="21"/>
      <c r="AEC88" s="21"/>
      <c r="AED88" s="21"/>
      <c r="AEE88" s="21"/>
      <c r="AEF88" s="21"/>
      <c r="AEG88" s="21"/>
      <c r="AEH88" s="21"/>
      <c r="AEI88" s="21"/>
      <c r="AEJ88" s="21"/>
      <c r="AEK88" s="21"/>
      <c r="AEL88" s="21"/>
      <c r="AEM88" s="21"/>
      <c r="AEN88" s="21"/>
      <c r="AEO88" s="21"/>
      <c r="AEP88" s="21"/>
      <c r="AEQ88" s="21"/>
      <c r="AER88" s="21"/>
      <c r="AES88" s="21"/>
      <c r="AET88" s="21"/>
      <c r="AEU88" s="21"/>
      <c r="AEV88" s="21"/>
      <c r="AEW88" s="21"/>
      <c r="AEX88" s="21"/>
      <c r="AEY88" s="21"/>
      <c r="AEZ88" s="21"/>
      <c r="AFA88" s="21"/>
      <c r="AFB88" s="21"/>
      <c r="AFC88" s="21"/>
      <c r="AFD88" s="21"/>
      <c r="AFE88" s="21"/>
      <c r="AFF88" s="21"/>
      <c r="AFG88" s="21"/>
      <c r="AFH88" s="21"/>
      <c r="AFI88" s="21"/>
      <c r="AFJ88" s="21"/>
      <c r="AFK88" s="21"/>
      <c r="AFL88" s="21"/>
      <c r="AFM88" s="21"/>
      <c r="AFN88" s="21"/>
      <c r="AFO88" s="21"/>
      <c r="AFP88" s="21"/>
      <c r="AFQ88" s="21"/>
      <c r="AFR88" s="21"/>
      <c r="AFS88" s="21"/>
      <c r="AFT88" s="21"/>
      <c r="AFU88" s="21"/>
      <c r="AFV88" s="21"/>
      <c r="AFW88" s="21"/>
      <c r="AFX88" s="21"/>
      <c r="AFY88" s="21"/>
      <c r="AFZ88" s="21"/>
      <c r="AGA88" s="21"/>
      <c r="AGB88" s="21"/>
      <c r="AGC88" s="21"/>
      <c r="AGD88" s="21"/>
      <c r="AGE88" s="21"/>
      <c r="AGF88" s="21"/>
      <c r="AGG88" s="21"/>
      <c r="AGH88" s="21"/>
      <c r="AGI88" s="21"/>
      <c r="AGJ88" s="21"/>
      <c r="AGK88" s="21"/>
      <c r="AGL88" s="21"/>
      <c r="AGM88" s="21"/>
      <c r="AGN88" s="21"/>
      <c r="AGO88" s="21"/>
      <c r="AGP88" s="21"/>
      <c r="AGQ88" s="21"/>
      <c r="AGR88" s="21"/>
      <c r="AGS88" s="21"/>
      <c r="AGT88" s="21"/>
      <c r="AGU88" s="21"/>
      <c r="AGV88" s="21"/>
      <c r="AGW88" s="21"/>
      <c r="AGX88" s="21"/>
      <c r="AGY88" s="21"/>
      <c r="AGZ88" s="21"/>
      <c r="AHA88" s="21"/>
      <c r="AHB88" s="21"/>
      <c r="AHC88" s="21"/>
      <c r="AHD88" s="21"/>
      <c r="AHE88" s="21"/>
      <c r="AHF88" s="21"/>
      <c r="AHG88" s="21"/>
      <c r="AHH88" s="21"/>
      <c r="AHI88" s="21"/>
      <c r="AHJ88" s="21"/>
      <c r="AHK88" s="21"/>
      <c r="AHL88" s="21"/>
      <c r="AHM88" s="21"/>
      <c r="AHN88" s="21"/>
      <c r="AHO88" s="21"/>
      <c r="AHP88" s="21"/>
      <c r="AHQ88" s="21"/>
      <c r="AHR88" s="21"/>
      <c r="AHS88" s="21"/>
      <c r="AHT88" s="21"/>
      <c r="AHU88" s="21"/>
      <c r="AHV88" s="21"/>
      <c r="AHW88" s="21"/>
      <c r="AHX88" s="21"/>
      <c r="AHY88" s="21"/>
      <c r="AHZ88" s="21"/>
      <c r="AIA88" s="21"/>
      <c r="AIB88" s="21"/>
      <c r="AIC88" s="21"/>
      <c r="AID88" s="21"/>
      <c r="AIE88" s="21"/>
      <c r="AIF88" s="21"/>
      <c r="AIG88" s="21"/>
      <c r="AIH88" s="21"/>
      <c r="AII88" s="21"/>
      <c r="AIJ88" s="21"/>
      <c r="AIK88" s="21"/>
      <c r="AIL88" s="21"/>
      <c r="AIM88" s="21"/>
      <c r="AIN88" s="21"/>
      <c r="AIO88" s="21"/>
      <c r="AIP88" s="21"/>
      <c r="AIQ88" s="21"/>
      <c r="AIR88" s="21"/>
      <c r="AIS88" s="21"/>
      <c r="AIT88" s="21"/>
      <c r="AIU88" s="21"/>
      <c r="AIV88" s="21"/>
      <c r="AIW88" s="21"/>
      <c r="AIX88" s="21"/>
      <c r="AIY88" s="21"/>
      <c r="AIZ88" s="21"/>
      <c r="AJA88" s="21"/>
      <c r="AJB88" s="21"/>
      <c r="AJC88" s="21"/>
      <c r="AJD88" s="21"/>
      <c r="AJE88" s="21"/>
      <c r="AJF88" s="21"/>
      <c r="AJG88" s="21"/>
      <c r="AJH88" s="21"/>
      <c r="AJI88" s="21"/>
      <c r="AJJ88" s="21"/>
      <c r="AJK88" s="21"/>
      <c r="AJL88" s="21"/>
      <c r="AJM88" s="21"/>
      <c r="AJN88" s="21"/>
      <c r="AJO88" s="21"/>
      <c r="AJP88" s="21"/>
      <c r="AJQ88" s="21"/>
      <c r="AJR88" s="21"/>
      <c r="AJS88" s="21"/>
      <c r="AJT88" s="21"/>
      <c r="AJU88" s="21"/>
      <c r="AJV88" s="21"/>
      <c r="AJW88" s="21"/>
      <c r="AJX88" s="21"/>
      <c r="AJY88" s="21"/>
      <c r="AJZ88" s="21"/>
      <c r="AKA88" s="21"/>
      <c r="AKB88" s="21"/>
      <c r="AKC88" s="21"/>
      <c r="AKD88" s="21"/>
      <c r="AKE88" s="21"/>
      <c r="AKF88" s="21"/>
      <c r="AKG88" s="21"/>
      <c r="AKH88" s="21"/>
      <c r="AKI88" s="21"/>
      <c r="AKJ88" s="21"/>
      <c r="AKK88" s="21"/>
      <c r="AKL88" s="21"/>
      <c r="AKM88" s="21"/>
      <c r="AKN88" s="21"/>
      <c r="AKO88" s="21"/>
      <c r="AKP88" s="21"/>
      <c r="AKQ88" s="21"/>
      <c r="AKR88" s="21"/>
      <c r="AKS88" s="21"/>
      <c r="AKT88" s="21"/>
      <c r="AKU88" s="21"/>
      <c r="AKV88" s="21"/>
      <c r="AKW88" s="21"/>
      <c r="AKX88" s="21"/>
      <c r="AKY88" s="21"/>
      <c r="AKZ88" s="21"/>
      <c r="ALA88" s="21"/>
      <c r="ALB88" s="21"/>
      <c r="ALC88" s="21"/>
      <c r="ALD88" s="21"/>
      <c r="ALE88" s="21"/>
      <c r="ALF88" s="21"/>
      <c r="ALG88" s="21"/>
      <c r="ALH88" s="21"/>
      <c r="ALI88" s="21"/>
      <c r="ALJ88" s="21"/>
      <c r="ALK88" s="21"/>
      <c r="ALL88" s="21"/>
      <c r="ALM88" s="21"/>
      <c r="ALN88" s="21"/>
      <c r="ALO88" s="21"/>
      <c r="ALP88" s="21"/>
      <c r="ALQ88" s="21"/>
      <c r="ALR88" s="21"/>
      <c r="ALS88" s="21"/>
      <c r="ALT88" s="21"/>
      <c r="ALU88" s="21"/>
      <c r="ALV88" s="21"/>
      <c r="ALW88" s="21"/>
      <c r="ALX88" s="21"/>
      <c r="ALY88" s="21"/>
      <c r="ALZ88" s="21"/>
      <c r="AMA88" s="21"/>
      <c r="AMB88" s="21"/>
      <c r="AMC88" s="21"/>
      <c r="AMD88" s="21"/>
      <c r="AME88" s="21"/>
      <c r="AMF88" s="21"/>
      <c r="AMG88" s="21"/>
      <c r="AMH88" s="21"/>
      <c r="AMI88" s="21"/>
      <c r="AMJ88" s="21"/>
      <c r="AMK88" s="21"/>
      <c r="AML88" s="21"/>
      <c r="AMM88" s="21"/>
      <c r="AMN88" s="21"/>
      <c r="AMO88" s="21"/>
    </row>
    <row r="89" spans="1:1029" s="154" customFormat="1" ht="20.25">
      <c r="A89" s="292"/>
      <c r="B89" s="293" t="s">
        <v>156</v>
      </c>
      <c r="C89" s="294"/>
      <c r="D89" s="294"/>
      <c r="E89" s="294"/>
      <c r="F89" s="294">
        <v>16</v>
      </c>
      <c r="G89" s="294"/>
      <c r="H89" s="294"/>
      <c r="I89" s="295">
        <f>SUM(T89:AA89)</f>
        <v>16</v>
      </c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376">
        <v>4</v>
      </c>
      <c r="U89" s="376"/>
      <c r="V89" s="386">
        <v>4</v>
      </c>
      <c r="W89" s="386"/>
      <c r="X89" s="376">
        <v>4</v>
      </c>
      <c r="Y89" s="376"/>
      <c r="Z89" s="384">
        <v>4</v>
      </c>
      <c r="AA89" s="384"/>
      <c r="AB89" s="153"/>
      <c r="AC89" s="153"/>
      <c r="AD89" s="153"/>
      <c r="AE89" s="153"/>
      <c r="AF89" s="153"/>
    </row>
    <row r="90" spans="1:1029" s="137" customFormat="1" ht="15" customHeight="1">
      <c r="A90" s="259"/>
      <c r="B90" s="296"/>
      <c r="C90" s="259"/>
      <c r="D90" s="259"/>
      <c r="E90" s="259"/>
      <c r="F90" s="259"/>
      <c r="G90" s="259"/>
      <c r="H90" s="259"/>
      <c r="I90" s="378" t="s">
        <v>33</v>
      </c>
      <c r="J90" s="374" t="s">
        <v>135</v>
      </c>
      <c r="K90" s="374"/>
      <c r="L90" s="374"/>
      <c r="M90" s="374"/>
      <c r="N90" s="374"/>
      <c r="O90" s="374"/>
      <c r="P90" s="374"/>
      <c r="Q90" s="374"/>
      <c r="R90" s="374"/>
      <c r="S90" s="374"/>
      <c r="T90" s="259">
        <v>14</v>
      </c>
      <c r="U90" s="259">
        <v>13</v>
      </c>
      <c r="V90" s="255">
        <v>11</v>
      </c>
      <c r="W90" s="255">
        <v>12</v>
      </c>
      <c r="X90" s="259">
        <v>6</v>
      </c>
      <c r="Y90" s="259">
        <v>10</v>
      </c>
      <c r="Z90" s="139">
        <v>10</v>
      </c>
      <c r="AA90" s="139">
        <v>7</v>
      </c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21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21"/>
      <c r="MF90" s="21"/>
      <c r="MG90" s="21"/>
      <c r="MH90" s="21"/>
      <c r="MI90" s="21"/>
      <c r="MJ90" s="21"/>
      <c r="MK90" s="21"/>
      <c r="ML90" s="21"/>
      <c r="MM90" s="21"/>
      <c r="MN90" s="21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21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21"/>
      <c r="NT90" s="21"/>
      <c r="NU90" s="21"/>
      <c r="NV90" s="21"/>
      <c r="NW90" s="21"/>
      <c r="NX90" s="21"/>
      <c r="NY90" s="21"/>
      <c r="NZ90" s="21"/>
      <c r="OA90" s="21"/>
      <c r="OB90" s="21"/>
      <c r="OC90" s="21"/>
      <c r="OD90" s="21"/>
      <c r="OE90" s="21"/>
      <c r="OF90" s="21"/>
      <c r="OG90" s="21"/>
      <c r="OH90" s="21"/>
      <c r="OI90" s="21"/>
      <c r="OJ90" s="21"/>
      <c r="OK90" s="21"/>
      <c r="OL90" s="21"/>
      <c r="OM90" s="21"/>
      <c r="ON90" s="21"/>
      <c r="OO90" s="21"/>
      <c r="OP90" s="21"/>
      <c r="OQ90" s="21"/>
      <c r="OR90" s="21"/>
      <c r="OS90" s="21"/>
      <c r="OT90" s="21"/>
      <c r="OU90" s="21"/>
      <c r="OV90" s="21"/>
      <c r="OW90" s="21"/>
      <c r="OX90" s="21"/>
      <c r="OY90" s="21"/>
      <c r="OZ90" s="21"/>
      <c r="PA90" s="21"/>
      <c r="PB90" s="21"/>
      <c r="PC90" s="21"/>
      <c r="PD90" s="21"/>
      <c r="PE90" s="21"/>
      <c r="PF90" s="21"/>
      <c r="PG90" s="21"/>
      <c r="PH90" s="21"/>
      <c r="PI90" s="21"/>
      <c r="PJ90" s="21"/>
      <c r="PK90" s="21"/>
      <c r="PL90" s="21"/>
      <c r="PM90" s="21"/>
      <c r="PN90" s="21"/>
      <c r="PO90" s="21"/>
      <c r="PP90" s="21"/>
      <c r="PQ90" s="21"/>
      <c r="PR90" s="21"/>
      <c r="PS90" s="21"/>
      <c r="PT90" s="21"/>
      <c r="PU90" s="21"/>
      <c r="PV90" s="21"/>
      <c r="PW90" s="21"/>
      <c r="PX90" s="21"/>
      <c r="PY90" s="21"/>
      <c r="PZ90" s="21"/>
      <c r="QA90" s="21"/>
      <c r="QB90" s="21"/>
      <c r="QC90" s="21"/>
      <c r="QD90" s="21"/>
      <c r="QE90" s="21"/>
      <c r="QF90" s="21"/>
      <c r="QG90" s="21"/>
      <c r="QH90" s="21"/>
      <c r="QI90" s="21"/>
      <c r="QJ90" s="21"/>
      <c r="QK90" s="21"/>
      <c r="QL90" s="21"/>
      <c r="QM90" s="21"/>
      <c r="QN90" s="21"/>
      <c r="QO90" s="21"/>
      <c r="QP90" s="21"/>
      <c r="QQ90" s="21"/>
      <c r="QR90" s="21"/>
      <c r="QS90" s="21"/>
      <c r="QT90" s="21"/>
      <c r="QU90" s="21"/>
      <c r="QV90" s="21"/>
      <c r="QW90" s="21"/>
      <c r="QX90" s="21"/>
      <c r="QY90" s="21"/>
      <c r="QZ90" s="21"/>
      <c r="RA90" s="21"/>
      <c r="RB90" s="21"/>
      <c r="RC90" s="21"/>
      <c r="RD90" s="21"/>
      <c r="RE90" s="21"/>
      <c r="RF90" s="21"/>
      <c r="RG90" s="21"/>
      <c r="RH90" s="21"/>
      <c r="RI90" s="21"/>
      <c r="RJ90" s="21"/>
      <c r="RK90" s="21"/>
      <c r="RL90" s="21"/>
      <c r="RM90" s="21"/>
      <c r="RN90" s="21"/>
      <c r="RO90" s="21"/>
      <c r="RP90" s="21"/>
      <c r="RQ90" s="21"/>
      <c r="RR90" s="21"/>
      <c r="RS90" s="21"/>
      <c r="RT90" s="21"/>
      <c r="RU90" s="21"/>
      <c r="RV90" s="21"/>
      <c r="RW90" s="21"/>
      <c r="RX90" s="21"/>
      <c r="RY90" s="21"/>
      <c r="RZ90" s="21"/>
      <c r="SA90" s="21"/>
      <c r="SB90" s="21"/>
      <c r="SC90" s="21"/>
      <c r="SD90" s="21"/>
      <c r="SE90" s="21"/>
      <c r="SF90" s="21"/>
      <c r="SG90" s="21"/>
      <c r="SH90" s="21"/>
      <c r="SI90" s="21"/>
      <c r="SJ90" s="21"/>
      <c r="SK90" s="21"/>
      <c r="SL90" s="21"/>
      <c r="SM90" s="21"/>
      <c r="SN90" s="21"/>
      <c r="SO90" s="21"/>
      <c r="SP90" s="21"/>
      <c r="SQ90" s="21"/>
      <c r="SR90" s="21"/>
      <c r="SS90" s="21"/>
      <c r="ST90" s="21"/>
      <c r="SU90" s="21"/>
      <c r="SV90" s="21"/>
      <c r="SW90" s="21"/>
      <c r="SX90" s="21"/>
      <c r="SY90" s="21"/>
      <c r="SZ90" s="21"/>
      <c r="TA90" s="21"/>
      <c r="TB90" s="21"/>
      <c r="TC90" s="21"/>
      <c r="TD90" s="21"/>
      <c r="TE90" s="21"/>
      <c r="TF90" s="21"/>
      <c r="TG90" s="21"/>
      <c r="TH90" s="21"/>
      <c r="TI90" s="21"/>
      <c r="TJ90" s="21"/>
      <c r="TK90" s="21"/>
      <c r="TL90" s="21"/>
      <c r="TM90" s="21"/>
      <c r="TN90" s="21"/>
      <c r="TO90" s="21"/>
      <c r="TP90" s="21"/>
      <c r="TQ90" s="21"/>
      <c r="TR90" s="21"/>
      <c r="TS90" s="21"/>
      <c r="TT90" s="21"/>
      <c r="TU90" s="21"/>
      <c r="TV90" s="21"/>
      <c r="TW90" s="21"/>
      <c r="TX90" s="21"/>
      <c r="TY90" s="21"/>
      <c r="TZ90" s="21"/>
      <c r="UA90" s="21"/>
      <c r="UB90" s="21"/>
      <c r="UC90" s="21"/>
      <c r="UD90" s="21"/>
      <c r="UE90" s="21"/>
      <c r="UF90" s="21"/>
      <c r="UG90" s="21"/>
      <c r="UH90" s="21"/>
      <c r="UI90" s="21"/>
      <c r="UJ90" s="21"/>
      <c r="UK90" s="21"/>
      <c r="UL90" s="21"/>
      <c r="UM90" s="21"/>
      <c r="UN90" s="21"/>
      <c r="UO90" s="21"/>
      <c r="UP90" s="21"/>
      <c r="UQ90" s="21"/>
      <c r="UR90" s="21"/>
      <c r="US90" s="21"/>
      <c r="UT90" s="21"/>
      <c r="UU90" s="21"/>
      <c r="UV90" s="21"/>
      <c r="UW90" s="21"/>
      <c r="UX90" s="21"/>
      <c r="UY90" s="21"/>
      <c r="UZ90" s="21"/>
      <c r="VA90" s="21"/>
      <c r="VB90" s="21"/>
      <c r="VC90" s="21"/>
      <c r="VD90" s="21"/>
      <c r="VE90" s="21"/>
      <c r="VF90" s="21"/>
      <c r="VG90" s="21"/>
      <c r="VH90" s="21"/>
      <c r="VI90" s="21"/>
      <c r="VJ90" s="21"/>
      <c r="VK90" s="21"/>
      <c r="VL90" s="21"/>
      <c r="VM90" s="21"/>
      <c r="VN90" s="21"/>
      <c r="VO90" s="21"/>
      <c r="VP90" s="21"/>
      <c r="VQ90" s="21"/>
      <c r="VR90" s="21"/>
      <c r="VS90" s="21"/>
      <c r="VT90" s="21"/>
      <c r="VU90" s="21"/>
      <c r="VV90" s="21"/>
      <c r="VW90" s="21"/>
      <c r="VX90" s="21"/>
      <c r="VY90" s="21"/>
      <c r="VZ90" s="21"/>
      <c r="WA90" s="21"/>
      <c r="WB90" s="21"/>
      <c r="WC90" s="21"/>
      <c r="WD90" s="21"/>
      <c r="WE90" s="21"/>
      <c r="WF90" s="21"/>
      <c r="WG90" s="21"/>
      <c r="WH90" s="21"/>
      <c r="WI90" s="21"/>
      <c r="WJ90" s="21"/>
      <c r="WK90" s="21"/>
      <c r="WL90" s="21"/>
      <c r="WM90" s="21"/>
      <c r="WN90" s="21"/>
      <c r="WO90" s="21"/>
      <c r="WP90" s="21"/>
      <c r="WQ90" s="21"/>
      <c r="WR90" s="21"/>
      <c r="WS90" s="21"/>
      <c r="WT90" s="21"/>
      <c r="WU90" s="21"/>
      <c r="WV90" s="21"/>
      <c r="WW90" s="21"/>
      <c r="WX90" s="21"/>
      <c r="WY90" s="21"/>
      <c r="WZ90" s="21"/>
      <c r="XA90" s="21"/>
      <c r="XB90" s="21"/>
      <c r="XC90" s="21"/>
      <c r="XD90" s="21"/>
      <c r="XE90" s="21"/>
      <c r="XF90" s="21"/>
      <c r="XG90" s="21"/>
      <c r="XH90" s="21"/>
      <c r="XI90" s="21"/>
      <c r="XJ90" s="21"/>
      <c r="XK90" s="21"/>
      <c r="XL90" s="21"/>
      <c r="XM90" s="21"/>
      <c r="XN90" s="21"/>
      <c r="XO90" s="21"/>
      <c r="XP90" s="21"/>
      <c r="XQ90" s="21"/>
      <c r="XR90" s="21"/>
      <c r="XS90" s="21"/>
      <c r="XT90" s="21"/>
      <c r="XU90" s="21"/>
      <c r="XV90" s="21"/>
      <c r="XW90" s="21"/>
      <c r="XX90" s="21"/>
      <c r="XY90" s="21"/>
      <c r="XZ90" s="21"/>
      <c r="YA90" s="21"/>
      <c r="YB90" s="21"/>
      <c r="YC90" s="21"/>
      <c r="YD90" s="21"/>
      <c r="YE90" s="21"/>
      <c r="YF90" s="21"/>
      <c r="YG90" s="21"/>
      <c r="YH90" s="21"/>
      <c r="YI90" s="21"/>
      <c r="YJ90" s="21"/>
      <c r="YK90" s="21"/>
      <c r="YL90" s="21"/>
      <c r="YM90" s="21"/>
      <c r="YN90" s="21"/>
      <c r="YO90" s="21"/>
      <c r="YP90" s="21"/>
      <c r="YQ90" s="21"/>
      <c r="YR90" s="21"/>
      <c r="YS90" s="21"/>
      <c r="YT90" s="21"/>
      <c r="YU90" s="21"/>
      <c r="YV90" s="21"/>
      <c r="YW90" s="21"/>
      <c r="YX90" s="21"/>
      <c r="YY90" s="21"/>
      <c r="YZ90" s="21"/>
      <c r="ZA90" s="21"/>
      <c r="ZB90" s="21"/>
      <c r="ZC90" s="21"/>
      <c r="ZD90" s="21"/>
      <c r="ZE90" s="21"/>
      <c r="ZF90" s="21"/>
      <c r="ZG90" s="21"/>
      <c r="ZH90" s="21"/>
      <c r="ZI90" s="21"/>
      <c r="ZJ90" s="21"/>
      <c r="ZK90" s="21"/>
      <c r="ZL90" s="21"/>
      <c r="ZM90" s="21"/>
      <c r="ZN90" s="21"/>
      <c r="ZO90" s="21"/>
      <c r="ZP90" s="21"/>
      <c r="ZQ90" s="21"/>
      <c r="ZR90" s="21"/>
      <c r="ZS90" s="21"/>
      <c r="ZT90" s="21"/>
      <c r="ZU90" s="21"/>
      <c r="ZV90" s="21"/>
      <c r="ZW90" s="21"/>
      <c r="ZX90" s="21"/>
      <c r="ZY90" s="21"/>
      <c r="ZZ90" s="21"/>
      <c r="AAA90" s="21"/>
      <c r="AAB90" s="21"/>
      <c r="AAC90" s="21"/>
      <c r="AAD90" s="21"/>
      <c r="AAE90" s="21"/>
      <c r="AAF90" s="21"/>
      <c r="AAG90" s="21"/>
      <c r="AAH90" s="21"/>
      <c r="AAI90" s="21"/>
      <c r="AAJ90" s="21"/>
      <c r="AAK90" s="21"/>
      <c r="AAL90" s="21"/>
      <c r="AAM90" s="21"/>
      <c r="AAN90" s="21"/>
      <c r="AAO90" s="21"/>
      <c r="AAP90" s="21"/>
      <c r="AAQ90" s="21"/>
      <c r="AAR90" s="21"/>
      <c r="AAS90" s="21"/>
      <c r="AAT90" s="21"/>
      <c r="AAU90" s="21"/>
      <c r="AAV90" s="21"/>
      <c r="AAW90" s="21"/>
      <c r="AAX90" s="21"/>
      <c r="AAY90" s="21"/>
      <c r="AAZ90" s="21"/>
      <c r="ABA90" s="21"/>
      <c r="ABB90" s="21"/>
      <c r="ABC90" s="21"/>
      <c r="ABD90" s="21"/>
      <c r="ABE90" s="21"/>
      <c r="ABF90" s="21"/>
      <c r="ABG90" s="21"/>
      <c r="ABH90" s="21"/>
      <c r="ABI90" s="21"/>
      <c r="ABJ90" s="21"/>
      <c r="ABK90" s="21"/>
      <c r="ABL90" s="21"/>
      <c r="ABM90" s="21"/>
      <c r="ABN90" s="21"/>
      <c r="ABO90" s="21"/>
      <c r="ABP90" s="21"/>
      <c r="ABQ90" s="21"/>
      <c r="ABR90" s="21"/>
      <c r="ABS90" s="21"/>
      <c r="ABT90" s="21"/>
      <c r="ABU90" s="21"/>
      <c r="ABV90" s="21"/>
      <c r="ABW90" s="21"/>
      <c r="ABX90" s="21"/>
      <c r="ABY90" s="21"/>
      <c r="ABZ90" s="21"/>
      <c r="ACA90" s="21"/>
      <c r="ACB90" s="21"/>
      <c r="ACC90" s="21"/>
      <c r="ACD90" s="21"/>
      <c r="ACE90" s="21"/>
      <c r="ACF90" s="21"/>
      <c r="ACG90" s="21"/>
      <c r="ACH90" s="21"/>
      <c r="ACI90" s="21"/>
      <c r="ACJ90" s="21"/>
      <c r="ACK90" s="21"/>
      <c r="ACL90" s="21"/>
      <c r="ACM90" s="21"/>
      <c r="ACN90" s="21"/>
      <c r="ACO90" s="21"/>
      <c r="ACP90" s="21"/>
      <c r="ACQ90" s="21"/>
      <c r="ACR90" s="21"/>
      <c r="ACS90" s="21"/>
      <c r="ACT90" s="21"/>
      <c r="ACU90" s="21"/>
      <c r="ACV90" s="21"/>
      <c r="ACW90" s="21"/>
      <c r="ACX90" s="21"/>
      <c r="ACY90" s="21"/>
      <c r="ACZ90" s="21"/>
      <c r="ADA90" s="21"/>
      <c r="ADB90" s="21"/>
      <c r="ADC90" s="21"/>
      <c r="ADD90" s="21"/>
      <c r="ADE90" s="21"/>
      <c r="ADF90" s="21"/>
      <c r="ADG90" s="21"/>
      <c r="ADH90" s="21"/>
      <c r="ADI90" s="21"/>
      <c r="ADJ90" s="21"/>
      <c r="ADK90" s="21"/>
      <c r="ADL90" s="21"/>
      <c r="ADM90" s="21"/>
      <c r="ADN90" s="21"/>
      <c r="ADO90" s="21"/>
      <c r="ADP90" s="21"/>
      <c r="ADQ90" s="21"/>
      <c r="ADR90" s="21"/>
      <c r="ADS90" s="21"/>
      <c r="ADT90" s="21"/>
      <c r="ADU90" s="21"/>
      <c r="ADV90" s="21"/>
      <c r="ADW90" s="21"/>
      <c r="ADX90" s="21"/>
      <c r="ADY90" s="21"/>
      <c r="ADZ90" s="21"/>
      <c r="AEA90" s="21"/>
      <c r="AEB90" s="21"/>
      <c r="AEC90" s="21"/>
      <c r="AED90" s="21"/>
      <c r="AEE90" s="21"/>
      <c r="AEF90" s="21"/>
      <c r="AEG90" s="21"/>
      <c r="AEH90" s="21"/>
      <c r="AEI90" s="21"/>
      <c r="AEJ90" s="21"/>
      <c r="AEK90" s="21"/>
      <c r="AEL90" s="21"/>
      <c r="AEM90" s="21"/>
      <c r="AEN90" s="21"/>
      <c r="AEO90" s="21"/>
      <c r="AEP90" s="21"/>
      <c r="AEQ90" s="21"/>
      <c r="AER90" s="21"/>
      <c r="AES90" s="21"/>
      <c r="AET90" s="21"/>
      <c r="AEU90" s="21"/>
      <c r="AEV90" s="21"/>
      <c r="AEW90" s="21"/>
      <c r="AEX90" s="21"/>
      <c r="AEY90" s="21"/>
      <c r="AEZ90" s="21"/>
      <c r="AFA90" s="21"/>
      <c r="AFB90" s="21"/>
      <c r="AFC90" s="21"/>
      <c r="AFD90" s="21"/>
      <c r="AFE90" s="21"/>
      <c r="AFF90" s="21"/>
      <c r="AFG90" s="21"/>
      <c r="AFH90" s="21"/>
      <c r="AFI90" s="21"/>
      <c r="AFJ90" s="21"/>
      <c r="AFK90" s="21"/>
      <c r="AFL90" s="21"/>
      <c r="AFM90" s="21"/>
      <c r="AFN90" s="21"/>
      <c r="AFO90" s="21"/>
      <c r="AFP90" s="21"/>
      <c r="AFQ90" s="21"/>
      <c r="AFR90" s="21"/>
      <c r="AFS90" s="21"/>
      <c r="AFT90" s="21"/>
      <c r="AFU90" s="21"/>
      <c r="AFV90" s="21"/>
      <c r="AFW90" s="21"/>
      <c r="AFX90" s="21"/>
      <c r="AFY90" s="21"/>
      <c r="AFZ90" s="21"/>
      <c r="AGA90" s="21"/>
      <c r="AGB90" s="21"/>
      <c r="AGC90" s="21"/>
      <c r="AGD90" s="21"/>
      <c r="AGE90" s="21"/>
      <c r="AGF90" s="21"/>
      <c r="AGG90" s="21"/>
      <c r="AGH90" s="21"/>
      <c r="AGI90" s="21"/>
      <c r="AGJ90" s="21"/>
      <c r="AGK90" s="21"/>
      <c r="AGL90" s="21"/>
      <c r="AGM90" s="21"/>
      <c r="AGN90" s="21"/>
      <c r="AGO90" s="21"/>
      <c r="AGP90" s="21"/>
      <c r="AGQ90" s="21"/>
      <c r="AGR90" s="21"/>
      <c r="AGS90" s="21"/>
      <c r="AGT90" s="21"/>
      <c r="AGU90" s="21"/>
      <c r="AGV90" s="21"/>
      <c r="AGW90" s="21"/>
      <c r="AGX90" s="21"/>
      <c r="AGY90" s="21"/>
      <c r="AGZ90" s="21"/>
      <c r="AHA90" s="21"/>
      <c r="AHB90" s="21"/>
      <c r="AHC90" s="21"/>
      <c r="AHD90" s="21"/>
      <c r="AHE90" s="21"/>
      <c r="AHF90" s="21"/>
      <c r="AHG90" s="21"/>
      <c r="AHH90" s="21"/>
      <c r="AHI90" s="21"/>
      <c r="AHJ90" s="21"/>
      <c r="AHK90" s="21"/>
      <c r="AHL90" s="21"/>
      <c r="AHM90" s="21"/>
      <c r="AHN90" s="21"/>
      <c r="AHO90" s="21"/>
      <c r="AHP90" s="21"/>
      <c r="AHQ90" s="21"/>
      <c r="AHR90" s="21"/>
      <c r="AHS90" s="21"/>
      <c r="AHT90" s="21"/>
      <c r="AHU90" s="21"/>
      <c r="AHV90" s="21"/>
      <c r="AHW90" s="21"/>
      <c r="AHX90" s="21"/>
      <c r="AHY90" s="21"/>
      <c r="AHZ90" s="21"/>
      <c r="AIA90" s="21"/>
      <c r="AIB90" s="21"/>
      <c r="AIC90" s="21"/>
      <c r="AID90" s="21"/>
      <c r="AIE90" s="21"/>
      <c r="AIF90" s="21"/>
      <c r="AIG90" s="21"/>
      <c r="AIH90" s="21"/>
      <c r="AII90" s="21"/>
      <c r="AIJ90" s="21"/>
      <c r="AIK90" s="21"/>
      <c r="AIL90" s="21"/>
      <c r="AIM90" s="21"/>
      <c r="AIN90" s="21"/>
      <c r="AIO90" s="21"/>
      <c r="AIP90" s="21"/>
      <c r="AIQ90" s="21"/>
      <c r="AIR90" s="21"/>
      <c r="AIS90" s="21"/>
      <c r="AIT90" s="21"/>
      <c r="AIU90" s="21"/>
      <c r="AIV90" s="21"/>
      <c r="AIW90" s="21"/>
      <c r="AIX90" s="21"/>
      <c r="AIY90" s="21"/>
      <c r="AIZ90" s="21"/>
      <c r="AJA90" s="21"/>
      <c r="AJB90" s="21"/>
      <c r="AJC90" s="21"/>
      <c r="AJD90" s="21"/>
      <c r="AJE90" s="21"/>
      <c r="AJF90" s="21"/>
      <c r="AJG90" s="21"/>
      <c r="AJH90" s="21"/>
      <c r="AJI90" s="21"/>
      <c r="AJJ90" s="21"/>
      <c r="AJK90" s="21"/>
      <c r="AJL90" s="21"/>
      <c r="AJM90" s="21"/>
      <c r="AJN90" s="21"/>
      <c r="AJO90" s="21"/>
      <c r="AJP90" s="21"/>
      <c r="AJQ90" s="21"/>
      <c r="AJR90" s="21"/>
      <c r="AJS90" s="21"/>
      <c r="AJT90" s="21"/>
      <c r="AJU90" s="21"/>
      <c r="AJV90" s="21"/>
      <c r="AJW90" s="21"/>
      <c r="AJX90" s="21"/>
      <c r="AJY90" s="21"/>
      <c r="AJZ90" s="21"/>
      <c r="AKA90" s="21"/>
      <c r="AKB90" s="21"/>
      <c r="AKC90" s="21"/>
      <c r="AKD90" s="21"/>
      <c r="AKE90" s="21"/>
      <c r="AKF90" s="21"/>
      <c r="AKG90" s="21"/>
      <c r="AKH90" s="21"/>
      <c r="AKI90" s="21"/>
      <c r="AKJ90" s="21"/>
      <c r="AKK90" s="21"/>
      <c r="AKL90" s="21"/>
      <c r="AKM90" s="21"/>
      <c r="AKN90" s="21"/>
      <c r="AKO90" s="21"/>
      <c r="AKP90" s="21"/>
      <c r="AKQ90" s="21"/>
      <c r="AKR90" s="21"/>
      <c r="AKS90" s="21"/>
      <c r="AKT90" s="21"/>
      <c r="AKU90" s="21"/>
      <c r="AKV90" s="21"/>
      <c r="AKW90" s="21"/>
      <c r="AKX90" s="21"/>
      <c r="AKY90" s="21"/>
      <c r="AKZ90" s="21"/>
      <c r="ALA90" s="21"/>
      <c r="ALB90" s="21"/>
      <c r="ALC90" s="21"/>
      <c r="ALD90" s="21"/>
      <c r="ALE90" s="21"/>
      <c r="ALF90" s="21"/>
      <c r="ALG90" s="21"/>
      <c r="ALH90" s="21"/>
      <c r="ALI90" s="21"/>
      <c r="ALJ90" s="21"/>
      <c r="ALK90" s="21"/>
      <c r="ALL90" s="21"/>
      <c r="ALM90" s="21"/>
      <c r="ALN90" s="21"/>
      <c r="ALO90" s="21"/>
      <c r="ALP90" s="21"/>
      <c r="ALQ90" s="21"/>
      <c r="ALR90" s="21"/>
      <c r="ALS90" s="21"/>
      <c r="ALT90" s="21"/>
      <c r="ALU90" s="21"/>
      <c r="ALV90" s="21"/>
      <c r="ALW90" s="21"/>
      <c r="ALX90" s="21"/>
      <c r="ALY90" s="21"/>
      <c r="ALZ90" s="21"/>
      <c r="AMA90" s="21"/>
      <c r="AMB90" s="21"/>
      <c r="AMC90" s="21"/>
      <c r="AMD90" s="21"/>
      <c r="AME90" s="21"/>
      <c r="AMF90" s="21"/>
      <c r="AMG90" s="21"/>
      <c r="AMH90" s="21"/>
      <c r="AMI90" s="21"/>
      <c r="AMJ90" s="21"/>
      <c r="AMK90" s="21"/>
      <c r="AML90" s="21"/>
      <c r="AMM90" s="21"/>
      <c r="AMN90" s="21"/>
      <c r="AMO90" s="21"/>
    </row>
    <row r="91" spans="1:1029" s="137" customFormat="1" ht="14.25" customHeight="1">
      <c r="A91" s="259"/>
      <c r="B91" s="296"/>
      <c r="C91" s="379"/>
      <c r="D91" s="379"/>
      <c r="E91" s="379"/>
      <c r="F91" s="297"/>
      <c r="G91" s="297"/>
      <c r="H91" s="297"/>
      <c r="I91" s="378"/>
      <c r="J91" s="374" t="s">
        <v>28</v>
      </c>
      <c r="K91" s="374"/>
      <c r="L91" s="374"/>
      <c r="M91" s="374"/>
      <c r="N91" s="374"/>
      <c r="O91" s="374"/>
      <c r="P91" s="374"/>
      <c r="Q91" s="374"/>
      <c r="R91" s="374"/>
      <c r="S91" s="374"/>
      <c r="T91" s="259"/>
      <c r="U91" s="259">
        <v>36</v>
      </c>
      <c r="V91" s="255">
        <v>36</v>
      </c>
      <c r="W91" s="255">
        <f t="shared" ref="W91:AA92" si="24">W78+W74+W70+W66+W61+W56</f>
        <v>72</v>
      </c>
      <c r="X91" s="259">
        <f t="shared" si="24"/>
        <v>108</v>
      </c>
      <c r="Y91" s="259">
        <v>36</v>
      </c>
      <c r="Z91" s="139">
        <f t="shared" si="24"/>
        <v>0</v>
      </c>
      <c r="AA91" s="139">
        <f t="shared" si="24"/>
        <v>0</v>
      </c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  <c r="SO91" s="21"/>
      <c r="SP91" s="21"/>
      <c r="SQ91" s="21"/>
      <c r="SR91" s="21"/>
      <c r="SS91" s="21"/>
      <c r="ST91" s="21"/>
      <c r="SU91" s="21"/>
      <c r="SV91" s="21"/>
      <c r="SW91" s="21"/>
      <c r="SX91" s="21"/>
      <c r="SY91" s="21"/>
      <c r="SZ91" s="21"/>
      <c r="TA91" s="21"/>
      <c r="TB91" s="21"/>
      <c r="TC91" s="21"/>
      <c r="TD91" s="21"/>
      <c r="TE91" s="21"/>
      <c r="TF91" s="21"/>
      <c r="TG91" s="21"/>
      <c r="TH91" s="21"/>
      <c r="TI91" s="21"/>
      <c r="TJ91" s="21"/>
      <c r="TK91" s="21"/>
      <c r="TL91" s="21"/>
      <c r="TM91" s="21"/>
      <c r="TN91" s="21"/>
      <c r="TO91" s="21"/>
      <c r="TP91" s="21"/>
      <c r="TQ91" s="21"/>
      <c r="TR91" s="21"/>
      <c r="TS91" s="21"/>
      <c r="TT91" s="21"/>
      <c r="TU91" s="21"/>
      <c r="TV91" s="21"/>
      <c r="TW91" s="21"/>
      <c r="TX91" s="21"/>
      <c r="TY91" s="21"/>
      <c r="TZ91" s="21"/>
      <c r="UA91" s="21"/>
      <c r="UB91" s="21"/>
      <c r="UC91" s="21"/>
      <c r="UD91" s="21"/>
      <c r="UE91" s="21"/>
      <c r="UF91" s="21"/>
      <c r="UG91" s="21"/>
      <c r="UH91" s="21"/>
      <c r="UI91" s="21"/>
      <c r="UJ91" s="21"/>
      <c r="UK91" s="21"/>
      <c r="UL91" s="21"/>
      <c r="UM91" s="21"/>
      <c r="UN91" s="21"/>
      <c r="UO91" s="21"/>
      <c r="UP91" s="21"/>
      <c r="UQ91" s="21"/>
      <c r="UR91" s="21"/>
      <c r="US91" s="21"/>
      <c r="UT91" s="21"/>
      <c r="UU91" s="21"/>
      <c r="UV91" s="21"/>
      <c r="UW91" s="21"/>
      <c r="UX91" s="21"/>
      <c r="UY91" s="21"/>
      <c r="UZ91" s="21"/>
      <c r="VA91" s="21"/>
      <c r="VB91" s="21"/>
      <c r="VC91" s="21"/>
      <c r="VD91" s="21"/>
      <c r="VE91" s="21"/>
      <c r="VF91" s="21"/>
      <c r="VG91" s="21"/>
      <c r="VH91" s="21"/>
      <c r="VI91" s="21"/>
      <c r="VJ91" s="21"/>
      <c r="VK91" s="21"/>
      <c r="VL91" s="21"/>
      <c r="VM91" s="21"/>
      <c r="VN91" s="21"/>
      <c r="VO91" s="21"/>
      <c r="VP91" s="21"/>
      <c r="VQ91" s="21"/>
      <c r="VR91" s="21"/>
      <c r="VS91" s="21"/>
      <c r="VT91" s="21"/>
      <c r="VU91" s="21"/>
      <c r="VV91" s="21"/>
      <c r="VW91" s="21"/>
      <c r="VX91" s="21"/>
      <c r="VY91" s="21"/>
      <c r="VZ91" s="21"/>
      <c r="WA91" s="21"/>
      <c r="WB91" s="21"/>
      <c r="WC91" s="21"/>
      <c r="WD91" s="21"/>
      <c r="WE91" s="21"/>
      <c r="WF91" s="21"/>
      <c r="WG91" s="21"/>
      <c r="WH91" s="21"/>
      <c r="WI91" s="21"/>
      <c r="WJ91" s="21"/>
      <c r="WK91" s="21"/>
      <c r="WL91" s="21"/>
      <c r="WM91" s="21"/>
      <c r="WN91" s="21"/>
      <c r="WO91" s="21"/>
      <c r="WP91" s="21"/>
      <c r="WQ91" s="21"/>
      <c r="WR91" s="21"/>
      <c r="WS91" s="21"/>
      <c r="WT91" s="21"/>
      <c r="WU91" s="21"/>
      <c r="WV91" s="21"/>
      <c r="WW91" s="21"/>
      <c r="WX91" s="21"/>
      <c r="WY91" s="21"/>
      <c r="WZ91" s="21"/>
      <c r="XA91" s="21"/>
      <c r="XB91" s="21"/>
      <c r="XC91" s="21"/>
      <c r="XD91" s="21"/>
      <c r="XE91" s="21"/>
      <c r="XF91" s="21"/>
      <c r="XG91" s="21"/>
      <c r="XH91" s="21"/>
      <c r="XI91" s="21"/>
      <c r="XJ91" s="21"/>
      <c r="XK91" s="21"/>
      <c r="XL91" s="21"/>
      <c r="XM91" s="21"/>
      <c r="XN91" s="21"/>
      <c r="XO91" s="21"/>
      <c r="XP91" s="21"/>
      <c r="XQ91" s="21"/>
      <c r="XR91" s="21"/>
      <c r="XS91" s="21"/>
      <c r="XT91" s="21"/>
      <c r="XU91" s="21"/>
      <c r="XV91" s="21"/>
      <c r="XW91" s="21"/>
      <c r="XX91" s="21"/>
      <c r="XY91" s="21"/>
      <c r="XZ91" s="21"/>
      <c r="YA91" s="21"/>
      <c r="YB91" s="21"/>
      <c r="YC91" s="21"/>
      <c r="YD91" s="21"/>
      <c r="YE91" s="21"/>
      <c r="YF91" s="21"/>
      <c r="YG91" s="21"/>
      <c r="YH91" s="21"/>
      <c r="YI91" s="21"/>
      <c r="YJ91" s="21"/>
      <c r="YK91" s="21"/>
      <c r="YL91" s="21"/>
      <c r="YM91" s="21"/>
      <c r="YN91" s="21"/>
      <c r="YO91" s="21"/>
      <c r="YP91" s="21"/>
      <c r="YQ91" s="21"/>
      <c r="YR91" s="21"/>
      <c r="YS91" s="21"/>
      <c r="YT91" s="21"/>
      <c r="YU91" s="21"/>
      <c r="YV91" s="21"/>
      <c r="YW91" s="21"/>
      <c r="YX91" s="21"/>
      <c r="YY91" s="21"/>
      <c r="YZ91" s="21"/>
      <c r="ZA91" s="21"/>
      <c r="ZB91" s="21"/>
      <c r="ZC91" s="21"/>
      <c r="ZD91" s="21"/>
      <c r="ZE91" s="21"/>
      <c r="ZF91" s="21"/>
      <c r="ZG91" s="21"/>
      <c r="ZH91" s="21"/>
      <c r="ZI91" s="21"/>
      <c r="ZJ91" s="21"/>
      <c r="ZK91" s="21"/>
      <c r="ZL91" s="21"/>
      <c r="ZM91" s="21"/>
      <c r="ZN91" s="21"/>
      <c r="ZO91" s="21"/>
      <c r="ZP91" s="21"/>
      <c r="ZQ91" s="21"/>
      <c r="ZR91" s="21"/>
      <c r="ZS91" s="21"/>
      <c r="ZT91" s="21"/>
      <c r="ZU91" s="21"/>
      <c r="ZV91" s="21"/>
      <c r="ZW91" s="21"/>
      <c r="ZX91" s="21"/>
      <c r="ZY91" s="21"/>
      <c r="ZZ91" s="21"/>
      <c r="AAA91" s="21"/>
      <c r="AAB91" s="21"/>
      <c r="AAC91" s="21"/>
      <c r="AAD91" s="21"/>
      <c r="AAE91" s="21"/>
      <c r="AAF91" s="21"/>
      <c r="AAG91" s="21"/>
      <c r="AAH91" s="21"/>
      <c r="AAI91" s="21"/>
      <c r="AAJ91" s="21"/>
      <c r="AAK91" s="21"/>
      <c r="AAL91" s="21"/>
      <c r="AAM91" s="21"/>
      <c r="AAN91" s="21"/>
      <c r="AAO91" s="21"/>
      <c r="AAP91" s="21"/>
      <c r="AAQ91" s="21"/>
      <c r="AAR91" s="21"/>
      <c r="AAS91" s="21"/>
      <c r="AAT91" s="21"/>
      <c r="AAU91" s="21"/>
      <c r="AAV91" s="21"/>
      <c r="AAW91" s="21"/>
      <c r="AAX91" s="21"/>
      <c r="AAY91" s="21"/>
      <c r="AAZ91" s="21"/>
      <c r="ABA91" s="21"/>
      <c r="ABB91" s="21"/>
      <c r="ABC91" s="21"/>
      <c r="ABD91" s="21"/>
      <c r="ABE91" s="21"/>
      <c r="ABF91" s="21"/>
      <c r="ABG91" s="21"/>
      <c r="ABH91" s="21"/>
      <c r="ABI91" s="21"/>
      <c r="ABJ91" s="21"/>
      <c r="ABK91" s="21"/>
      <c r="ABL91" s="21"/>
      <c r="ABM91" s="21"/>
      <c r="ABN91" s="21"/>
      <c r="ABO91" s="21"/>
      <c r="ABP91" s="21"/>
      <c r="ABQ91" s="21"/>
      <c r="ABR91" s="21"/>
      <c r="ABS91" s="21"/>
      <c r="ABT91" s="21"/>
      <c r="ABU91" s="21"/>
      <c r="ABV91" s="21"/>
      <c r="ABW91" s="21"/>
      <c r="ABX91" s="21"/>
      <c r="ABY91" s="21"/>
      <c r="ABZ91" s="21"/>
      <c r="ACA91" s="21"/>
      <c r="ACB91" s="21"/>
      <c r="ACC91" s="21"/>
      <c r="ACD91" s="21"/>
      <c r="ACE91" s="21"/>
      <c r="ACF91" s="21"/>
      <c r="ACG91" s="21"/>
      <c r="ACH91" s="21"/>
      <c r="ACI91" s="21"/>
      <c r="ACJ91" s="21"/>
      <c r="ACK91" s="21"/>
      <c r="ACL91" s="21"/>
      <c r="ACM91" s="21"/>
      <c r="ACN91" s="21"/>
      <c r="ACO91" s="21"/>
      <c r="ACP91" s="21"/>
      <c r="ACQ91" s="21"/>
      <c r="ACR91" s="21"/>
      <c r="ACS91" s="21"/>
      <c r="ACT91" s="21"/>
      <c r="ACU91" s="21"/>
      <c r="ACV91" s="21"/>
      <c r="ACW91" s="21"/>
      <c r="ACX91" s="21"/>
      <c r="ACY91" s="21"/>
      <c r="ACZ91" s="21"/>
      <c r="ADA91" s="21"/>
      <c r="ADB91" s="21"/>
      <c r="ADC91" s="21"/>
      <c r="ADD91" s="21"/>
      <c r="ADE91" s="21"/>
      <c r="ADF91" s="21"/>
      <c r="ADG91" s="21"/>
      <c r="ADH91" s="21"/>
      <c r="ADI91" s="21"/>
      <c r="ADJ91" s="21"/>
      <c r="ADK91" s="21"/>
      <c r="ADL91" s="21"/>
      <c r="ADM91" s="21"/>
      <c r="ADN91" s="21"/>
      <c r="ADO91" s="21"/>
      <c r="ADP91" s="21"/>
      <c r="ADQ91" s="21"/>
      <c r="ADR91" s="21"/>
      <c r="ADS91" s="21"/>
      <c r="ADT91" s="21"/>
      <c r="ADU91" s="21"/>
      <c r="ADV91" s="21"/>
      <c r="ADW91" s="21"/>
      <c r="ADX91" s="21"/>
      <c r="ADY91" s="21"/>
      <c r="ADZ91" s="21"/>
      <c r="AEA91" s="21"/>
      <c r="AEB91" s="21"/>
      <c r="AEC91" s="21"/>
      <c r="AED91" s="21"/>
      <c r="AEE91" s="21"/>
      <c r="AEF91" s="21"/>
      <c r="AEG91" s="21"/>
      <c r="AEH91" s="21"/>
      <c r="AEI91" s="21"/>
      <c r="AEJ91" s="21"/>
      <c r="AEK91" s="21"/>
      <c r="AEL91" s="21"/>
      <c r="AEM91" s="21"/>
      <c r="AEN91" s="21"/>
      <c r="AEO91" s="21"/>
      <c r="AEP91" s="21"/>
      <c r="AEQ91" s="21"/>
      <c r="AER91" s="21"/>
      <c r="AES91" s="21"/>
      <c r="AET91" s="21"/>
      <c r="AEU91" s="21"/>
      <c r="AEV91" s="21"/>
      <c r="AEW91" s="21"/>
      <c r="AEX91" s="21"/>
      <c r="AEY91" s="21"/>
      <c r="AEZ91" s="21"/>
      <c r="AFA91" s="21"/>
      <c r="AFB91" s="21"/>
      <c r="AFC91" s="21"/>
      <c r="AFD91" s="21"/>
      <c r="AFE91" s="21"/>
      <c r="AFF91" s="21"/>
      <c r="AFG91" s="21"/>
      <c r="AFH91" s="21"/>
      <c r="AFI91" s="21"/>
      <c r="AFJ91" s="21"/>
      <c r="AFK91" s="21"/>
      <c r="AFL91" s="21"/>
      <c r="AFM91" s="21"/>
      <c r="AFN91" s="21"/>
      <c r="AFO91" s="21"/>
      <c r="AFP91" s="21"/>
      <c r="AFQ91" s="21"/>
      <c r="AFR91" s="21"/>
      <c r="AFS91" s="21"/>
      <c r="AFT91" s="21"/>
      <c r="AFU91" s="21"/>
      <c r="AFV91" s="21"/>
      <c r="AFW91" s="21"/>
      <c r="AFX91" s="21"/>
      <c r="AFY91" s="21"/>
      <c r="AFZ91" s="21"/>
      <c r="AGA91" s="21"/>
      <c r="AGB91" s="21"/>
      <c r="AGC91" s="21"/>
      <c r="AGD91" s="21"/>
      <c r="AGE91" s="21"/>
      <c r="AGF91" s="21"/>
      <c r="AGG91" s="21"/>
      <c r="AGH91" s="21"/>
      <c r="AGI91" s="21"/>
      <c r="AGJ91" s="21"/>
      <c r="AGK91" s="21"/>
      <c r="AGL91" s="21"/>
      <c r="AGM91" s="21"/>
      <c r="AGN91" s="21"/>
      <c r="AGO91" s="21"/>
      <c r="AGP91" s="21"/>
      <c r="AGQ91" s="21"/>
      <c r="AGR91" s="21"/>
      <c r="AGS91" s="21"/>
      <c r="AGT91" s="21"/>
      <c r="AGU91" s="21"/>
      <c r="AGV91" s="21"/>
      <c r="AGW91" s="21"/>
      <c r="AGX91" s="21"/>
      <c r="AGY91" s="21"/>
      <c r="AGZ91" s="21"/>
      <c r="AHA91" s="21"/>
      <c r="AHB91" s="21"/>
      <c r="AHC91" s="21"/>
      <c r="AHD91" s="21"/>
      <c r="AHE91" s="21"/>
      <c r="AHF91" s="21"/>
      <c r="AHG91" s="21"/>
      <c r="AHH91" s="21"/>
      <c r="AHI91" s="21"/>
      <c r="AHJ91" s="21"/>
      <c r="AHK91" s="21"/>
      <c r="AHL91" s="21"/>
      <c r="AHM91" s="21"/>
      <c r="AHN91" s="21"/>
      <c r="AHO91" s="21"/>
      <c r="AHP91" s="21"/>
      <c r="AHQ91" s="21"/>
      <c r="AHR91" s="21"/>
      <c r="AHS91" s="21"/>
      <c r="AHT91" s="21"/>
      <c r="AHU91" s="21"/>
      <c r="AHV91" s="21"/>
      <c r="AHW91" s="21"/>
      <c r="AHX91" s="21"/>
      <c r="AHY91" s="21"/>
      <c r="AHZ91" s="21"/>
      <c r="AIA91" s="21"/>
      <c r="AIB91" s="21"/>
      <c r="AIC91" s="21"/>
      <c r="AID91" s="21"/>
      <c r="AIE91" s="21"/>
      <c r="AIF91" s="21"/>
      <c r="AIG91" s="21"/>
      <c r="AIH91" s="21"/>
      <c r="AII91" s="21"/>
      <c r="AIJ91" s="21"/>
      <c r="AIK91" s="21"/>
      <c r="AIL91" s="21"/>
      <c r="AIM91" s="21"/>
      <c r="AIN91" s="21"/>
      <c r="AIO91" s="21"/>
      <c r="AIP91" s="21"/>
      <c r="AIQ91" s="21"/>
      <c r="AIR91" s="21"/>
      <c r="AIS91" s="21"/>
      <c r="AIT91" s="21"/>
      <c r="AIU91" s="21"/>
      <c r="AIV91" s="21"/>
      <c r="AIW91" s="21"/>
      <c r="AIX91" s="21"/>
      <c r="AIY91" s="21"/>
      <c r="AIZ91" s="21"/>
      <c r="AJA91" s="21"/>
      <c r="AJB91" s="21"/>
      <c r="AJC91" s="21"/>
      <c r="AJD91" s="21"/>
      <c r="AJE91" s="21"/>
      <c r="AJF91" s="21"/>
      <c r="AJG91" s="21"/>
      <c r="AJH91" s="21"/>
      <c r="AJI91" s="21"/>
      <c r="AJJ91" s="21"/>
      <c r="AJK91" s="21"/>
      <c r="AJL91" s="21"/>
      <c r="AJM91" s="21"/>
      <c r="AJN91" s="21"/>
      <c r="AJO91" s="21"/>
      <c r="AJP91" s="21"/>
      <c r="AJQ91" s="21"/>
      <c r="AJR91" s="21"/>
      <c r="AJS91" s="21"/>
      <c r="AJT91" s="21"/>
      <c r="AJU91" s="21"/>
      <c r="AJV91" s="21"/>
      <c r="AJW91" s="21"/>
      <c r="AJX91" s="21"/>
      <c r="AJY91" s="21"/>
      <c r="AJZ91" s="21"/>
      <c r="AKA91" s="21"/>
      <c r="AKB91" s="21"/>
      <c r="AKC91" s="21"/>
      <c r="AKD91" s="21"/>
      <c r="AKE91" s="21"/>
      <c r="AKF91" s="21"/>
      <c r="AKG91" s="21"/>
      <c r="AKH91" s="21"/>
      <c r="AKI91" s="21"/>
      <c r="AKJ91" s="21"/>
      <c r="AKK91" s="21"/>
      <c r="AKL91" s="21"/>
      <c r="AKM91" s="21"/>
      <c r="AKN91" s="21"/>
      <c r="AKO91" s="21"/>
      <c r="AKP91" s="21"/>
      <c r="AKQ91" s="21"/>
      <c r="AKR91" s="21"/>
      <c r="AKS91" s="21"/>
      <c r="AKT91" s="21"/>
      <c r="AKU91" s="21"/>
      <c r="AKV91" s="21"/>
      <c r="AKW91" s="21"/>
      <c r="AKX91" s="21"/>
      <c r="AKY91" s="21"/>
      <c r="AKZ91" s="21"/>
      <c r="ALA91" s="21"/>
      <c r="ALB91" s="21"/>
      <c r="ALC91" s="21"/>
      <c r="ALD91" s="21"/>
      <c r="ALE91" s="21"/>
      <c r="ALF91" s="21"/>
      <c r="ALG91" s="21"/>
      <c r="ALH91" s="21"/>
      <c r="ALI91" s="21"/>
      <c r="ALJ91" s="21"/>
      <c r="ALK91" s="21"/>
      <c r="ALL91" s="21"/>
      <c r="ALM91" s="21"/>
      <c r="ALN91" s="21"/>
      <c r="ALO91" s="21"/>
      <c r="ALP91" s="21"/>
      <c r="ALQ91" s="21"/>
      <c r="ALR91" s="21"/>
      <c r="ALS91" s="21"/>
      <c r="ALT91" s="21"/>
      <c r="ALU91" s="21"/>
      <c r="ALV91" s="21"/>
      <c r="ALW91" s="21"/>
      <c r="ALX91" s="21"/>
      <c r="ALY91" s="21"/>
      <c r="ALZ91" s="21"/>
      <c r="AMA91" s="21"/>
      <c r="AMB91" s="21"/>
      <c r="AMC91" s="21"/>
      <c r="AMD91" s="21"/>
      <c r="AME91" s="21"/>
      <c r="AMF91" s="21"/>
      <c r="AMG91" s="21"/>
      <c r="AMH91" s="21"/>
      <c r="AMI91" s="21"/>
      <c r="AMJ91" s="21"/>
      <c r="AMK91" s="21"/>
      <c r="AML91" s="21"/>
      <c r="AMM91" s="21"/>
      <c r="AMN91" s="21"/>
      <c r="AMO91" s="21"/>
    </row>
    <row r="92" spans="1:1029" s="137" customFormat="1" ht="18.75" customHeight="1">
      <c r="A92" s="259"/>
      <c r="B92" s="296"/>
      <c r="C92" s="379"/>
      <c r="D92" s="379"/>
      <c r="E92" s="379"/>
      <c r="F92" s="297"/>
      <c r="G92" s="297"/>
      <c r="H92" s="297"/>
      <c r="I92" s="378"/>
      <c r="J92" s="374" t="s">
        <v>136</v>
      </c>
      <c r="K92" s="374"/>
      <c r="L92" s="374"/>
      <c r="M92" s="374"/>
      <c r="N92" s="374"/>
      <c r="O92" s="374"/>
      <c r="P92" s="374"/>
      <c r="Q92" s="374"/>
      <c r="R92" s="374"/>
      <c r="S92" s="374"/>
      <c r="T92" s="259"/>
      <c r="U92" s="259"/>
      <c r="V92" s="255"/>
      <c r="W92" s="255">
        <f t="shared" si="24"/>
        <v>144</v>
      </c>
      <c r="X92" s="259">
        <f t="shared" si="24"/>
        <v>72</v>
      </c>
      <c r="Y92" s="259">
        <v>144</v>
      </c>
      <c r="Z92" s="139">
        <f t="shared" si="24"/>
        <v>0</v>
      </c>
      <c r="AA92" s="139">
        <f t="shared" si="24"/>
        <v>0</v>
      </c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  <c r="SO92" s="21"/>
      <c r="SP92" s="21"/>
      <c r="SQ92" s="21"/>
      <c r="SR92" s="21"/>
      <c r="SS92" s="21"/>
      <c r="ST92" s="21"/>
      <c r="SU92" s="21"/>
      <c r="SV92" s="21"/>
      <c r="SW92" s="21"/>
      <c r="SX92" s="21"/>
      <c r="SY92" s="21"/>
      <c r="SZ92" s="21"/>
      <c r="TA92" s="21"/>
      <c r="TB92" s="21"/>
      <c r="TC92" s="21"/>
      <c r="TD92" s="21"/>
      <c r="TE92" s="21"/>
      <c r="TF92" s="21"/>
      <c r="TG92" s="21"/>
      <c r="TH92" s="21"/>
      <c r="TI92" s="21"/>
      <c r="TJ92" s="21"/>
      <c r="TK92" s="21"/>
      <c r="TL92" s="21"/>
      <c r="TM92" s="21"/>
      <c r="TN92" s="21"/>
      <c r="TO92" s="21"/>
      <c r="TP92" s="21"/>
      <c r="TQ92" s="21"/>
      <c r="TR92" s="21"/>
      <c r="TS92" s="21"/>
      <c r="TT92" s="21"/>
      <c r="TU92" s="21"/>
      <c r="TV92" s="21"/>
      <c r="TW92" s="21"/>
      <c r="TX92" s="21"/>
      <c r="TY92" s="21"/>
      <c r="TZ92" s="21"/>
      <c r="UA92" s="21"/>
      <c r="UB92" s="21"/>
      <c r="UC92" s="21"/>
      <c r="UD92" s="21"/>
      <c r="UE92" s="21"/>
      <c r="UF92" s="21"/>
      <c r="UG92" s="21"/>
      <c r="UH92" s="21"/>
      <c r="UI92" s="21"/>
      <c r="UJ92" s="21"/>
      <c r="UK92" s="21"/>
      <c r="UL92" s="21"/>
      <c r="UM92" s="21"/>
      <c r="UN92" s="21"/>
      <c r="UO92" s="21"/>
      <c r="UP92" s="21"/>
      <c r="UQ92" s="21"/>
      <c r="UR92" s="21"/>
      <c r="US92" s="21"/>
      <c r="UT92" s="21"/>
      <c r="UU92" s="21"/>
      <c r="UV92" s="21"/>
      <c r="UW92" s="21"/>
      <c r="UX92" s="21"/>
      <c r="UY92" s="21"/>
      <c r="UZ92" s="21"/>
      <c r="VA92" s="21"/>
      <c r="VB92" s="21"/>
      <c r="VC92" s="21"/>
      <c r="VD92" s="21"/>
      <c r="VE92" s="21"/>
      <c r="VF92" s="21"/>
      <c r="VG92" s="21"/>
      <c r="VH92" s="21"/>
      <c r="VI92" s="21"/>
      <c r="VJ92" s="21"/>
      <c r="VK92" s="21"/>
      <c r="VL92" s="21"/>
      <c r="VM92" s="21"/>
      <c r="VN92" s="21"/>
      <c r="VO92" s="21"/>
      <c r="VP92" s="21"/>
      <c r="VQ92" s="21"/>
      <c r="VR92" s="21"/>
      <c r="VS92" s="21"/>
      <c r="VT92" s="21"/>
      <c r="VU92" s="21"/>
      <c r="VV92" s="21"/>
      <c r="VW92" s="21"/>
      <c r="VX92" s="21"/>
      <c r="VY92" s="21"/>
      <c r="VZ92" s="21"/>
      <c r="WA92" s="21"/>
      <c r="WB92" s="21"/>
      <c r="WC92" s="21"/>
      <c r="WD92" s="21"/>
      <c r="WE92" s="21"/>
      <c r="WF92" s="21"/>
      <c r="WG92" s="21"/>
      <c r="WH92" s="21"/>
      <c r="WI92" s="21"/>
      <c r="WJ92" s="21"/>
      <c r="WK92" s="21"/>
      <c r="WL92" s="21"/>
      <c r="WM92" s="21"/>
      <c r="WN92" s="21"/>
      <c r="WO92" s="21"/>
      <c r="WP92" s="21"/>
      <c r="WQ92" s="21"/>
      <c r="WR92" s="21"/>
      <c r="WS92" s="21"/>
      <c r="WT92" s="21"/>
      <c r="WU92" s="21"/>
      <c r="WV92" s="21"/>
      <c r="WW92" s="21"/>
      <c r="WX92" s="21"/>
      <c r="WY92" s="21"/>
      <c r="WZ92" s="21"/>
      <c r="XA92" s="21"/>
      <c r="XB92" s="21"/>
      <c r="XC92" s="21"/>
      <c r="XD92" s="21"/>
      <c r="XE92" s="21"/>
      <c r="XF92" s="21"/>
      <c r="XG92" s="21"/>
      <c r="XH92" s="21"/>
      <c r="XI92" s="21"/>
      <c r="XJ92" s="21"/>
      <c r="XK92" s="21"/>
      <c r="XL92" s="21"/>
      <c r="XM92" s="21"/>
      <c r="XN92" s="21"/>
      <c r="XO92" s="21"/>
      <c r="XP92" s="21"/>
      <c r="XQ92" s="21"/>
      <c r="XR92" s="21"/>
      <c r="XS92" s="21"/>
      <c r="XT92" s="21"/>
      <c r="XU92" s="21"/>
      <c r="XV92" s="21"/>
      <c r="XW92" s="21"/>
      <c r="XX92" s="21"/>
      <c r="XY92" s="21"/>
      <c r="XZ92" s="21"/>
      <c r="YA92" s="21"/>
      <c r="YB92" s="21"/>
      <c r="YC92" s="21"/>
      <c r="YD92" s="21"/>
      <c r="YE92" s="21"/>
      <c r="YF92" s="21"/>
      <c r="YG92" s="21"/>
      <c r="YH92" s="21"/>
      <c r="YI92" s="21"/>
      <c r="YJ92" s="21"/>
      <c r="YK92" s="21"/>
      <c r="YL92" s="21"/>
      <c r="YM92" s="21"/>
      <c r="YN92" s="21"/>
      <c r="YO92" s="21"/>
      <c r="YP92" s="21"/>
      <c r="YQ92" s="21"/>
      <c r="YR92" s="21"/>
      <c r="YS92" s="21"/>
      <c r="YT92" s="21"/>
      <c r="YU92" s="21"/>
      <c r="YV92" s="21"/>
      <c r="YW92" s="21"/>
      <c r="YX92" s="21"/>
      <c r="YY92" s="21"/>
      <c r="YZ92" s="21"/>
      <c r="ZA92" s="21"/>
      <c r="ZB92" s="21"/>
      <c r="ZC92" s="21"/>
      <c r="ZD92" s="21"/>
      <c r="ZE92" s="21"/>
      <c r="ZF92" s="21"/>
      <c r="ZG92" s="21"/>
      <c r="ZH92" s="21"/>
      <c r="ZI92" s="21"/>
      <c r="ZJ92" s="21"/>
      <c r="ZK92" s="21"/>
      <c r="ZL92" s="21"/>
      <c r="ZM92" s="21"/>
      <c r="ZN92" s="21"/>
      <c r="ZO92" s="21"/>
      <c r="ZP92" s="21"/>
      <c r="ZQ92" s="21"/>
      <c r="ZR92" s="21"/>
      <c r="ZS92" s="21"/>
      <c r="ZT92" s="21"/>
      <c r="ZU92" s="21"/>
      <c r="ZV92" s="21"/>
      <c r="ZW92" s="21"/>
      <c r="ZX92" s="21"/>
      <c r="ZY92" s="21"/>
      <c r="ZZ92" s="21"/>
      <c r="AAA92" s="21"/>
      <c r="AAB92" s="21"/>
      <c r="AAC92" s="21"/>
      <c r="AAD92" s="21"/>
      <c r="AAE92" s="21"/>
      <c r="AAF92" s="21"/>
      <c r="AAG92" s="21"/>
      <c r="AAH92" s="21"/>
      <c r="AAI92" s="21"/>
      <c r="AAJ92" s="21"/>
      <c r="AAK92" s="21"/>
      <c r="AAL92" s="21"/>
      <c r="AAM92" s="21"/>
      <c r="AAN92" s="21"/>
      <c r="AAO92" s="21"/>
      <c r="AAP92" s="21"/>
      <c r="AAQ92" s="21"/>
      <c r="AAR92" s="21"/>
      <c r="AAS92" s="21"/>
      <c r="AAT92" s="21"/>
      <c r="AAU92" s="21"/>
      <c r="AAV92" s="21"/>
      <c r="AAW92" s="21"/>
      <c r="AAX92" s="21"/>
      <c r="AAY92" s="21"/>
      <c r="AAZ92" s="21"/>
      <c r="ABA92" s="21"/>
      <c r="ABB92" s="21"/>
      <c r="ABC92" s="21"/>
      <c r="ABD92" s="21"/>
      <c r="ABE92" s="21"/>
      <c r="ABF92" s="21"/>
      <c r="ABG92" s="21"/>
      <c r="ABH92" s="21"/>
      <c r="ABI92" s="21"/>
      <c r="ABJ92" s="21"/>
      <c r="ABK92" s="21"/>
      <c r="ABL92" s="21"/>
      <c r="ABM92" s="21"/>
      <c r="ABN92" s="21"/>
      <c r="ABO92" s="21"/>
      <c r="ABP92" s="21"/>
      <c r="ABQ92" s="21"/>
      <c r="ABR92" s="21"/>
      <c r="ABS92" s="21"/>
      <c r="ABT92" s="21"/>
      <c r="ABU92" s="21"/>
      <c r="ABV92" s="21"/>
      <c r="ABW92" s="21"/>
      <c r="ABX92" s="21"/>
      <c r="ABY92" s="21"/>
      <c r="ABZ92" s="21"/>
      <c r="ACA92" s="21"/>
      <c r="ACB92" s="21"/>
      <c r="ACC92" s="21"/>
      <c r="ACD92" s="21"/>
      <c r="ACE92" s="21"/>
      <c r="ACF92" s="21"/>
      <c r="ACG92" s="21"/>
      <c r="ACH92" s="21"/>
      <c r="ACI92" s="21"/>
      <c r="ACJ92" s="21"/>
      <c r="ACK92" s="21"/>
      <c r="ACL92" s="21"/>
      <c r="ACM92" s="21"/>
      <c r="ACN92" s="21"/>
      <c r="ACO92" s="21"/>
      <c r="ACP92" s="21"/>
      <c r="ACQ92" s="21"/>
      <c r="ACR92" s="21"/>
      <c r="ACS92" s="21"/>
      <c r="ACT92" s="21"/>
      <c r="ACU92" s="21"/>
      <c r="ACV92" s="21"/>
      <c r="ACW92" s="21"/>
      <c r="ACX92" s="21"/>
      <c r="ACY92" s="21"/>
      <c r="ACZ92" s="21"/>
      <c r="ADA92" s="21"/>
      <c r="ADB92" s="21"/>
      <c r="ADC92" s="21"/>
      <c r="ADD92" s="21"/>
      <c r="ADE92" s="21"/>
      <c r="ADF92" s="21"/>
      <c r="ADG92" s="21"/>
      <c r="ADH92" s="21"/>
      <c r="ADI92" s="21"/>
      <c r="ADJ92" s="21"/>
      <c r="ADK92" s="21"/>
      <c r="ADL92" s="21"/>
      <c r="ADM92" s="21"/>
      <c r="ADN92" s="21"/>
      <c r="ADO92" s="21"/>
      <c r="ADP92" s="21"/>
      <c r="ADQ92" s="21"/>
      <c r="ADR92" s="21"/>
      <c r="ADS92" s="21"/>
      <c r="ADT92" s="21"/>
      <c r="ADU92" s="21"/>
      <c r="ADV92" s="21"/>
      <c r="ADW92" s="21"/>
      <c r="ADX92" s="21"/>
      <c r="ADY92" s="21"/>
      <c r="ADZ92" s="21"/>
      <c r="AEA92" s="21"/>
      <c r="AEB92" s="21"/>
      <c r="AEC92" s="21"/>
      <c r="AED92" s="21"/>
      <c r="AEE92" s="21"/>
      <c r="AEF92" s="21"/>
      <c r="AEG92" s="21"/>
      <c r="AEH92" s="21"/>
      <c r="AEI92" s="21"/>
      <c r="AEJ92" s="21"/>
      <c r="AEK92" s="21"/>
      <c r="AEL92" s="21"/>
      <c r="AEM92" s="21"/>
      <c r="AEN92" s="21"/>
      <c r="AEO92" s="21"/>
      <c r="AEP92" s="21"/>
      <c r="AEQ92" s="21"/>
      <c r="AER92" s="21"/>
      <c r="AES92" s="21"/>
      <c r="AET92" s="21"/>
      <c r="AEU92" s="21"/>
      <c r="AEV92" s="21"/>
      <c r="AEW92" s="21"/>
      <c r="AEX92" s="21"/>
      <c r="AEY92" s="21"/>
      <c r="AEZ92" s="21"/>
      <c r="AFA92" s="21"/>
      <c r="AFB92" s="21"/>
      <c r="AFC92" s="21"/>
      <c r="AFD92" s="21"/>
      <c r="AFE92" s="21"/>
      <c r="AFF92" s="21"/>
      <c r="AFG92" s="21"/>
      <c r="AFH92" s="21"/>
      <c r="AFI92" s="21"/>
      <c r="AFJ92" s="21"/>
      <c r="AFK92" s="21"/>
      <c r="AFL92" s="21"/>
      <c r="AFM92" s="21"/>
      <c r="AFN92" s="21"/>
      <c r="AFO92" s="21"/>
      <c r="AFP92" s="21"/>
      <c r="AFQ92" s="21"/>
      <c r="AFR92" s="21"/>
      <c r="AFS92" s="21"/>
      <c r="AFT92" s="21"/>
      <c r="AFU92" s="21"/>
      <c r="AFV92" s="21"/>
      <c r="AFW92" s="21"/>
      <c r="AFX92" s="21"/>
      <c r="AFY92" s="21"/>
      <c r="AFZ92" s="21"/>
      <c r="AGA92" s="21"/>
      <c r="AGB92" s="21"/>
      <c r="AGC92" s="21"/>
      <c r="AGD92" s="21"/>
      <c r="AGE92" s="21"/>
      <c r="AGF92" s="21"/>
      <c r="AGG92" s="21"/>
      <c r="AGH92" s="21"/>
      <c r="AGI92" s="21"/>
      <c r="AGJ92" s="21"/>
      <c r="AGK92" s="21"/>
      <c r="AGL92" s="21"/>
      <c r="AGM92" s="21"/>
      <c r="AGN92" s="21"/>
      <c r="AGO92" s="21"/>
      <c r="AGP92" s="21"/>
      <c r="AGQ92" s="21"/>
      <c r="AGR92" s="21"/>
      <c r="AGS92" s="21"/>
      <c r="AGT92" s="21"/>
      <c r="AGU92" s="21"/>
      <c r="AGV92" s="21"/>
      <c r="AGW92" s="21"/>
      <c r="AGX92" s="21"/>
      <c r="AGY92" s="21"/>
      <c r="AGZ92" s="21"/>
      <c r="AHA92" s="21"/>
      <c r="AHB92" s="21"/>
      <c r="AHC92" s="21"/>
      <c r="AHD92" s="21"/>
      <c r="AHE92" s="21"/>
      <c r="AHF92" s="21"/>
      <c r="AHG92" s="21"/>
      <c r="AHH92" s="21"/>
      <c r="AHI92" s="21"/>
      <c r="AHJ92" s="21"/>
      <c r="AHK92" s="21"/>
      <c r="AHL92" s="21"/>
      <c r="AHM92" s="21"/>
      <c r="AHN92" s="21"/>
      <c r="AHO92" s="21"/>
      <c r="AHP92" s="21"/>
      <c r="AHQ92" s="21"/>
      <c r="AHR92" s="21"/>
      <c r="AHS92" s="21"/>
      <c r="AHT92" s="21"/>
      <c r="AHU92" s="21"/>
      <c r="AHV92" s="21"/>
      <c r="AHW92" s="21"/>
      <c r="AHX92" s="21"/>
      <c r="AHY92" s="21"/>
      <c r="AHZ92" s="21"/>
      <c r="AIA92" s="21"/>
      <c r="AIB92" s="21"/>
      <c r="AIC92" s="21"/>
      <c r="AID92" s="21"/>
      <c r="AIE92" s="21"/>
      <c r="AIF92" s="21"/>
      <c r="AIG92" s="21"/>
      <c r="AIH92" s="21"/>
      <c r="AII92" s="21"/>
      <c r="AIJ92" s="21"/>
      <c r="AIK92" s="21"/>
      <c r="AIL92" s="21"/>
      <c r="AIM92" s="21"/>
      <c r="AIN92" s="21"/>
      <c r="AIO92" s="21"/>
      <c r="AIP92" s="21"/>
      <c r="AIQ92" s="21"/>
      <c r="AIR92" s="21"/>
      <c r="AIS92" s="21"/>
      <c r="AIT92" s="21"/>
      <c r="AIU92" s="21"/>
      <c r="AIV92" s="21"/>
      <c r="AIW92" s="21"/>
      <c r="AIX92" s="21"/>
      <c r="AIY92" s="21"/>
      <c r="AIZ92" s="21"/>
      <c r="AJA92" s="21"/>
      <c r="AJB92" s="21"/>
      <c r="AJC92" s="21"/>
      <c r="AJD92" s="21"/>
      <c r="AJE92" s="21"/>
      <c r="AJF92" s="21"/>
      <c r="AJG92" s="21"/>
      <c r="AJH92" s="21"/>
      <c r="AJI92" s="21"/>
      <c r="AJJ92" s="21"/>
      <c r="AJK92" s="21"/>
      <c r="AJL92" s="21"/>
      <c r="AJM92" s="21"/>
      <c r="AJN92" s="21"/>
      <c r="AJO92" s="21"/>
      <c r="AJP92" s="21"/>
      <c r="AJQ92" s="21"/>
      <c r="AJR92" s="21"/>
      <c r="AJS92" s="21"/>
      <c r="AJT92" s="21"/>
      <c r="AJU92" s="21"/>
      <c r="AJV92" s="21"/>
      <c r="AJW92" s="21"/>
      <c r="AJX92" s="21"/>
      <c r="AJY92" s="21"/>
      <c r="AJZ92" s="21"/>
      <c r="AKA92" s="21"/>
      <c r="AKB92" s="21"/>
      <c r="AKC92" s="21"/>
      <c r="AKD92" s="21"/>
      <c r="AKE92" s="21"/>
      <c r="AKF92" s="21"/>
      <c r="AKG92" s="21"/>
      <c r="AKH92" s="21"/>
      <c r="AKI92" s="21"/>
      <c r="AKJ92" s="21"/>
      <c r="AKK92" s="21"/>
      <c r="AKL92" s="21"/>
      <c r="AKM92" s="21"/>
      <c r="AKN92" s="21"/>
      <c r="AKO92" s="21"/>
      <c r="AKP92" s="21"/>
      <c r="AKQ92" s="21"/>
      <c r="AKR92" s="21"/>
      <c r="AKS92" s="21"/>
      <c r="AKT92" s="21"/>
      <c r="AKU92" s="21"/>
      <c r="AKV92" s="21"/>
      <c r="AKW92" s="21"/>
      <c r="AKX92" s="21"/>
      <c r="AKY92" s="21"/>
      <c r="AKZ92" s="21"/>
      <c r="ALA92" s="21"/>
      <c r="ALB92" s="21"/>
      <c r="ALC92" s="21"/>
      <c r="ALD92" s="21"/>
      <c r="ALE92" s="21"/>
      <c r="ALF92" s="21"/>
      <c r="ALG92" s="21"/>
      <c r="ALH92" s="21"/>
      <c r="ALI92" s="21"/>
      <c r="ALJ92" s="21"/>
      <c r="ALK92" s="21"/>
      <c r="ALL92" s="21"/>
      <c r="ALM92" s="21"/>
      <c r="ALN92" s="21"/>
      <c r="ALO92" s="21"/>
      <c r="ALP92" s="21"/>
      <c r="ALQ92" s="21"/>
      <c r="ALR92" s="21"/>
      <c r="ALS92" s="21"/>
      <c r="ALT92" s="21"/>
      <c r="ALU92" s="21"/>
      <c r="ALV92" s="21"/>
      <c r="ALW92" s="21"/>
      <c r="ALX92" s="21"/>
      <c r="ALY92" s="21"/>
      <c r="ALZ92" s="21"/>
      <c r="AMA92" s="21"/>
      <c r="AMB92" s="21"/>
      <c r="AMC92" s="21"/>
      <c r="AMD92" s="21"/>
      <c r="AME92" s="21"/>
      <c r="AMF92" s="21"/>
      <c r="AMG92" s="21"/>
      <c r="AMH92" s="21"/>
      <c r="AMI92" s="21"/>
      <c r="AMJ92" s="21"/>
      <c r="AMK92" s="21"/>
      <c r="AML92" s="21"/>
      <c r="AMM92" s="21"/>
      <c r="AMN92" s="21"/>
      <c r="AMO92" s="21"/>
    </row>
    <row r="93" spans="1:1029" s="137" customFormat="1" ht="18.75" customHeight="1">
      <c r="A93" s="259"/>
      <c r="B93" s="296"/>
      <c r="C93" s="265"/>
      <c r="D93" s="265"/>
      <c r="E93" s="259"/>
      <c r="F93" s="259"/>
      <c r="G93" s="259"/>
      <c r="H93" s="259"/>
      <c r="I93" s="378"/>
      <c r="J93" s="374" t="s">
        <v>29</v>
      </c>
      <c r="K93" s="374"/>
      <c r="L93" s="374"/>
      <c r="M93" s="374"/>
      <c r="N93" s="374"/>
      <c r="O93" s="374"/>
      <c r="P93" s="374"/>
      <c r="Q93" s="374"/>
      <c r="R93" s="374"/>
      <c r="S93" s="374"/>
      <c r="T93" s="259"/>
      <c r="U93" s="259"/>
      <c r="V93" s="255"/>
      <c r="W93" s="255"/>
      <c r="X93" s="259"/>
      <c r="Y93" s="259">
        <v>144</v>
      </c>
      <c r="Z93" s="139"/>
      <c r="AA93" s="139">
        <v>144</v>
      </c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  <c r="SO93" s="21"/>
      <c r="SP93" s="21"/>
      <c r="SQ93" s="21"/>
      <c r="SR93" s="21"/>
      <c r="SS93" s="21"/>
      <c r="ST93" s="21"/>
      <c r="SU93" s="21"/>
      <c r="SV93" s="21"/>
      <c r="SW93" s="21"/>
      <c r="SX93" s="21"/>
      <c r="SY93" s="21"/>
      <c r="SZ93" s="21"/>
      <c r="TA93" s="21"/>
      <c r="TB93" s="21"/>
      <c r="TC93" s="21"/>
      <c r="TD93" s="21"/>
      <c r="TE93" s="21"/>
      <c r="TF93" s="21"/>
      <c r="TG93" s="21"/>
      <c r="TH93" s="21"/>
      <c r="TI93" s="21"/>
      <c r="TJ93" s="21"/>
      <c r="TK93" s="21"/>
      <c r="TL93" s="21"/>
      <c r="TM93" s="21"/>
      <c r="TN93" s="21"/>
      <c r="TO93" s="21"/>
      <c r="TP93" s="21"/>
      <c r="TQ93" s="21"/>
      <c r="TR93" s="21"/>
      <c r="TS93" s="21"/>
      <c r="TT93" s="21"/>
      <c r="TU93" s="21"/>
      <c r="TV93" s="21"/>
      <c r="TW93" s="21"/>
      <c r="TX93" s="21"/>
      <c r="TY93" s="21"/>
      <c r="TZ93" s="21"/>
      <c r="UA93" s="21"/>
      <c r="UB93" s="21"/>
      <c r="UC93" s="21"/>
      <c r="UD93" s="21"/>
      <c r="UE93" s="21"/>
      <c r="UF93" s="21"/>
      <c r="UG93" s="21"/>
      <c r="UH93" s="21"/>
      <c r="UI93" s="21"/>
      <c r="UJ93" s="21"/>
      <c r="UK93" s="21"/>
      <c r="UL93" s="21"/>
      <c r="UM93" s="21"/>
      <c r="UN93" s="21"/>
      <c r="UO93" s="21"/>
      <c r="UP93" s="21"/>
      <c r="UQ93" s="21"/>
      <c r="UR93" s="21"/>
      <c r="US93" s="21"/>
      <c r="UT93" s="21"/>
      <c r="UU93" s="21"/>
      <c r="UV93" s="21"/>
      <c r="UW93" s="21"/>
      <c r="UX93" s="21"/>
      <c r="UY93" s="21"/>
      <c r="UZ93" s="21"/>
      <c r="VA93" s="21"/>
      <c r="VB93" s="21"/>
      <c r="VC93" s="21"/>
      <c r="VD93" s="21"/>
      <c r="VE93" s="21"/>
      <c r="VF93" s="21"/>
      <c r="VG93" s="21"/>
      <c r="VH93" s="21"/>
      <c r="VI93" s="21"/>
      <c r="VJ93" s="21"/>
      <c r="VK93" s="21"/>
      <c r="VL93" s="21"/>
      <c r="VM93" s="21"/>
      <c r="VN93" s="21"/>
      <c r="VO93" s="21"/>
      <c r="VP93" s="21"/>
      <c r="VQ93" s="21"/>
      <c r="VR93" s="21"/>
      <c r="VS93" s="21"/>
      <c r="VT93" s="21"/>
      <c r="VU93" s="21"/>
      <c r="VV93" s="21"/>
      <c r="VW93" s="21"/>
      <c r="VX93" s="21"/>
      <c r="VY93" s="21"/>
      <c r="VZ93" s="21"/>
      <c r="WA93" s="21"/>
      <c r="WB93" s="21"/>
      <c r="WC93" s="21"/>
      <c r="WD93" s="21"/>
      <c r="WE93" s="21"/>
      <c r="WF93" s="21"/>
      <c r="WG93" s="21"/>
      <c r="WH93" s="21"/>
      <c r="WI93" s="21"/>
      <c r="WJ93" s="21"/>
      <c r="WK93" s="21"/>
      <c r="WL93" s="21"/>
      <c r="WM93" s="21"/>
      <c r="WN93" s="21"/>
      <c r="WO93" s="21"/>
      <c r="WP93" s="21"/>
      <c r="WQ93" s="21"/>
      <c r="WR93" s="21"/>
      <c r="WS93" s="21"/>
      <c r="WT93" s="21"/>
      <c r="WU93" s="21"/>
      <c r="WV93" s="21"/>
      <c r="WW93" s="21"/>
      <c r="WX93" s="21"/>
      <c r="WY93" s="21"/>
      <c r="WZ93" s="21"/>
      <c r="XA93" s="21"/>
      <c r="XB93" s="21"/>
      <c r="XC93" s="21"/>
      <c r="XD93" s="21"/>
      <c r="XE93" s="21"/>
      <c r="XF93" s="21"/>
      <c r="XG93" s="21"/>
      <c r="XH93" s="21"/>
      <c r="XI93" s="21"/>
      <c r="XJ93" s="21"/>
      <c r="XK93" s="21"/>
      <c r="XL93" s="21"/>
      <c r="XM93" s="21"/>
      <c r="XN93" s="21"/>
      <c r="XO93" s="21"/>
      <c r="XP93" s="21"/>
      <c r="XQ93" s="21"/>
      <c r="XR93" s="21"/>
      <c r="XS93" s="21"/>
      <c r="XT93" s="21"/>
      <c r="XU93" s="21"/>
      <c r="XV93" s="21"/>
      <c r="XW93" s="21"/>
      <c r="XX93" s="21"/>
      <c r="XY93" s="21"/>
      <c r="XZ93" s="21"/>
      <c r="YA93" s="21"/>
      <c r="YB93" s="21"/>
      <c r="YC93" s="21"/>
      <c r="YD93" s="21"/>
      <c r="YE93" s="21"/>
      <c r="YF93" s="21"/>
      <c r="YG93" s="21"/>
      <c r="YH93" s="21"/>
      <c r="YI93" s="21"/>
      <c r="YJ93" s="21"/>
      <c r="YK93" s="21"/>
      <c r="YL93" s="21"/>
      <c r="YM93" s="21"/>
      <c r="YN93" s="21"/>
      <c r="YO93" s="21"/>
      <c r="YP93" s="21"/>
      <c r="YQ93" s="21"/>
      <c r="YR93" s="21"/>
      <c r="YS93" s="21"/>
      <c r="YT93" s="21"/>
      <c r="YU93" s="21"/>
      <c r="YV93" s="21"/>
      <c r="YW93" s="21"/>
      <c r="YX93" s="21"/>
      <c r="YY93" s="21"/>
      <c r="YZ93" s="21"/>
      <c r="ZA93" s="21"/>
      <c r="ZB93" s="21"/>
      <c r="ZC93" s="21"/>
      <c r="ZD93" s="21"/>
      <c r="ZE93" s="21"/>
      <c r="ZF93" s="21"/>
      <c r="ZG93" s="21"/>
      <c r="ZH93" s="21"/>
      <c r="ZI93" s="21"/>
      <c r="ZJ93" s="21"/>
      <c r="ZK93" s="21"/>
      <c r="ZL93" s="21"/>
      <c r="ZM93" s="21"/>
      <c r="ZN93" s="21"/>
      <c r="ZO93" s="21"/>
      <c r="ZP93" s="21"/>
      <c r="ZQ93" s="21"/>
      <c r="ZR93" s="21"/>
      <c r="ZS93" s="21"/>
      <c r="ZT93" s="21"/>
      <c r="ZU93" s="21"/>
      <c r="ZV93" s="21"/>
      <c r="ZW93" s="21"/>
      <c r="ZX93" s="21"/>
      <c r="ZY93" s="21"/>
      <c r="ZZ93" s="21"/>
      <c r="AAA93" s="21"/>
      <c r="AAB93" s="21"/>
      <c r="AAC93" s="21"/>
      <c r="AAD93" s="21"/>
      <c r="AAE93" s="21"/>
      <c r="AAF93" s="21"/>
      <c r="AAG93" s="21"/>
      <c r="AAH93" s="21"/>
      <c r="AAI93" s="21"/>
      <c r="AAJ93" s="21"/>
      <c r="AAK93" s="21"/>
      <c r="AAL93" s="21"/>
      <c r="AAM93" s="21"/>
      <c r="AAN93" s="21"/>
      <c r="AAO93" s="21"/>
      <c r="AAP93" s="21"/>
      <c r="AAQ93" s="21"/>
      <c r="AAR93" s="21"/>
      <c r="AAS93" s="21"/>
      <c r="AAT93" s="21"/>
      <c r="AAU93" s="21"/>
      <c r="AAV93" s="21"/>
      <c r="AAW93" s="21"/>
      <c r="AAX93" s="21"/>
      <c r="AAY93" s="21"/>
      <c r="AAZ93" s="21"/>
      <c r="ABA93" s="21"/>
      <c r="ABB93" s="21"/>
      <c r="ABC93" s="21"/>
      <c r="ABD93" s="21"/>
      <c r="ABE93" s="21"/>
      <c r="ABF93" s="21"/>
      <c r="ABG93" s="21"/>
      <c r="ABH93" s="21"/>
      <c r="ABI93" s="21"/>
      <c r="ABJ93" s="21"/>
      <c r="ABK93" s="21"/>
      <c r="ABL93" s="21"/>
      <c r="ABM93" s="21"/>
      <c r="ABN93" s="21"/>
      <c r="ABO93" s="21"/>
      <c r="ABP93" s="21"/>
      <c r="ABQ93" s="21"/>
      <c r="ABR93" s="21"/>
      <c r="ABS93" s="21"/>
      <c r="ABT93" s="21"/>
      <c r="ABU93" s="21"/>
      <c r="ABV93" s="21"/>
      <c r="ABW93" s="21"/>
      <c r="ABX93" s="21"/>
      <c r="ABY93" s="21"/>
      <c r="ABZ93" s="21"/>
      <c r="ACA93" s="21"/>
      <c r="ACB93" s="21"/>
      <c r="ACC93" s="21"/>
      <c r="ACD93" s="21"/>
      <c r="ACE93" s="21"/>
      <c r="ACF93" s="21"/>
      <c r="ACG93" s="21"/>
      <c r="ACH93" s="21"/>
      <c r="ACI93" s="21"/>
      <c r="ACJ93" s="21"/>
      <c r="ACK93" s="21"/>
      <c r="ACL93" s="21"/>
      <c r="ACM93" s="21"/>
      <c r="ACN93" s="21"/>
      <c r="ACO93" s="21"/>
      <c r="ACP93" s="21"/>
      <c r="ACQ93" s="21"/>
      <c r="ACR93" s="21"/>
      <c r="ACS93" s="21"/>
      <c r="ACT93" s="21"/>
      <c r="ACU93" s="21"/>
      <c r="ACV93" s="21"/>
      <c r="ACW93" s="21"/>
      <c r="ACX93" s="21"/>
      <c r="ACY93" s="21"/>
      <c r="ACZ93" s="21"/>
      <c r="ADA93" s="21"/>
      <c r="ADB93" s="21"/>
      <c r="ADC93" s="21"/>
      <c r="ADD93" s="21"/>
      <c r="ADE93" s="21"/>
      <c r="ADF93" s="21"/>
      <c r="ADG93" s="21"/>
      <c r="ADH93" s="21"/>
      <c r="ADI93" s="21"/>
      <c r="ADJ93" s="21"/>
      <c r="ADK93" s="21"/>
      <c r="ADL93" s="21"/>
      <c r="ADM93" s="21"/>
      <c r="ADN93" s="21"/>
      <c r="ADO93" s="21"/>
      <c r="ADP93" s="21"/>
      <c r="ADQ93" s="21"/>
      <c r="ADR93" s="21"/>
      <c r="ADS93" s="21"/>
      <c r="ADT93" s="21"/>
      <c r="ADU93" s="21"/>
      <c r="ADV93" s="21"/>
      <c r="ADW93" s="21"/>
      <c r="ADX93" s="21"/>
      <c r="ADY93" s="21"/>
      <c r="ADZ93" s="21"/>
      <c r="AEA93" s="21"/>
      <c r="AEB93" s="21"/>
      <c r="AEC93" s="21"/>
      <c r="AED93" s="21"/>
      <c r="AEE93" s="21"/>
      <c r="AEF93" s="21"/>
      <c r="AEG93" s="21"/>
      <c r="AEH93" s="21"/>
      <c r="AEI93" s="21"/>
      <c r="AEJ93" s="21"/>
      <c r="AEK93" s="21"/>
      <c r="AEL93" s="21"/>
      <c r="AEM93" s="21"/>
      <c r="AEN93" s="21"/>
      <c r="AEO93" s="21"/>
      <c r="AEP93" s="21"/>
      <c r="AEQ93" s="21"/>
      <c r="AER93" s="21"/>
      <c r="AES93" s="21"/>
      <c r="AET93" s="21"/>
      <c r="AEU93" s="21"/>
      <c r="AEV93" s="21"/>
      <c r="AEW93" s="21"/>
      <c r="AEX93" s="21"/>
      <c r="AEY93" s="21"/>
      <c r="AEZ93" s="21"/>
      <c r="AFA93" s="21"/>
      <c r="AFB93" s="21"/>
      <c r="AFC93" s="21"/>
      <c r="AFD93" s="21"/>
      <c r="AFE93" s="21"/>
      <c r="AFF93" s="21"/>
      <c r="AFG93" s="21"/>
      <c r="AFH93" s="21"/>
      <c r="AFI93" s="21"/>
      <c r="AFJ93" s="21"/>
      <c r="AFK93" s="21"/>
      <c r="AFL93" s="21"/>
      <c r="AFM93" s="21"/>
      <c r="AFN93" s="21"/>
      <c r="AFO93" s="21"/>
      <c r="AFP93" s="21"/>
      <c r="AFQ93" s="21"/>
      <c r="AFR93" s="21"/>
      <c r="AFS93" s="21"/>
      <c r="AFT93" s="21"/>
      <c r="AFU93" s="21"/>
      <c r="AFV93" s="21"/>
      <c r="AFW93" s="21"/>
      <c r="AFX93" s="21"/>
      <c r="AFY93" s="21"/>
      <c r="AFZ93" s="21"/>
      <c r="AGA93" s="21"/>
      <c r="AGB93" s="21"/>
      <c r="AGC93" s="21"/>
      <c r="AGD93" s="21"/>
      <c r="AGE93" s="21"/>
      <c r="AGF93" s="21"/>
      <c r="AGG93" s="21"/>
      <c r="AGH93" s="21"/>
      <c r="AGI93" s="21"/>
      <c r="AGJ93" s="21"/>
      <c r="AGK93" s="21"/>
      <c r="AGL93" s="21"/>
      <c r="AGM93" s="21"/>
      <c r="AGN93" s="21"/>
      <c r="AGO93" s="21"/>
      <c r="AGP93" s="21"/>
      <c r="AGQ93" s="21"/>
      <c r="AGR93" s="21"/>
      <c r="AGS93" s="21"/>
      <c r="AGT93" s="21"/>
      <c r="AGU93" s="21"/>
      <c r="AGV93" s="21"/>
      <c r="AGW93" s="21"/>
      <c r="AGX93" s="21"/>
      <c r="AGY93" s="21"/>
      <c r="AGZ93" s="21"/>
      <c r="AHA93" s="21"/>
      <c r="AHB93" s="21"/>
      <c r="AHC93" s="21"/>
      <c r="AHD93" s="21"/>
      <c r="AHE93" s="21"/>
      <c r="AHF93" s="21"/>
      <c r="AHG93" s="21"/>
      <c r="AHH93" s="21"/>
      <c r="AHI93" s="21"/>
      <c r="AHJ93" s="21"/>
      <c r="AHK93" s="21"/>
      <c r="AHL93" s="21"/>
      <c r="AHM93" s="21"/>
      <c r="AHN93" s="21"/>
      <c r="AHO93" s="21"/>
      <c r="AHP93" s="21"/>
      <c r="AHQ93" s="21"/>
      <c r="AHR93" s="21"/>
      <c r="AHS93" s="21"/>
      <c r="AHT93" s="21"/>
      <c r="AHU93" s="21"/>
      <c r="AHV93" s="21"/>
      <c r="AHW93" s="21"/>
      <c r="AHX93" s="21"/>
      <c r="AHY93" s="21"/>
      <c r="AHZ93" s="21"/>
      <c r="AIA93" s="21"/>
      <c r="AIB93" s="21"/>
      <c r="AIC93" s="21"/>
      <c r="AID93" s="21"/>
      <c r="AIE93" s="21"/>
      <c r="AIF93" s="21"/>
      <c r="AIG93" s="21"/>
      <c r="AIH93" s="21"/>
      <c r="AII93" s="21"/>
      <c r="AIJ93" s="21"/>
      <c r="AIK93" s="21"/>
      <c r="AIL93" s="21"/>
      <c r="AIM93" s="21"/>
      <c r="AIN93" s="21"/>
      <c r="AIO93" s="21"/>
      <c r="AIP93" s="21"/>
      <c r="AIQ93" s="21"/>
      <c r="AIR93" s="21"/>
      <c r="AIS93" s="21"/>
      <c r="AIT93" s="21"/>
      <c r="AIU93" s="21"/>
      <c r="AIV93" s="21"/>
      <c r="AIW93" s="21"/>
      <c r="AIX93" s="21"/>
      <c r="AIY93" s="21"/>
      <c r="AIZ93" s="21"/>
      <c r="AJA93" s="21"/>
      <c r="AJB93" s="21"/>
      <c r="AJC93" s="21"/>
      <c r="AJD93" s="21"/>
      <c r="AJE93" s="21"/>
      <c r="AJF93" s="21"/>
      <c r="AJG93" s="21"/>
      <c r="AJH93" s="21"/>
      <c r="AJI93" s="21"/>
      <c r="AJJ93" s="21"/>
      <c r="AJK93" s="21"/>
      <c r="AJL93" s="21"/>
      <c r="AJM93" s="21"/>
      <c r="AJN93" s="21"/>
      <c r="AJO93" s="21"/>
      <c r="AJP93" s="21"/>
      <c r="AJQ93" s="21"/>
      <c r="AJR93" s="21"/>
      <c r="AJS93" s="21"/>
      <c r="AJT93" s="21"/>
      <c r="AJU93" s="21"/>
      <c r="AJV93" s="21"/>
      <c r="AJW93" s="21"/>
      <c r="AJX93" s="21"/>
      <c r="AJY93" s="21"/>
      <c r="AJZ93" s="21"/>
      <c r="AKA93" s="21"/>
      <c r="AKB93" s="21"/>
      <c r="AKC93" s="21"/>
      <c r="AKD93" s="21"/>
      <c r="AKE93" s="21"/>
      <c r="AKF93" s="21"/>
      <c r="AKG93" s="21"/>
      <c r="AKH93" s="21"/>
      <c r="AKI93" s="21"/>
      <c r="AKJ93" s="21"/>
      <c r="AKK93" s="21"/>
      <c r="AKL93" s="21"/>
      <c r="AKM93" s="21"/>
      <c r="AKN93" s="21"/>
      <c r="AKO93" s="21"/>
      <c r="AKP93" s="21"/>
      <c r="AKQ93" s="21"/>
      <c r="AKR93" s="21"/>
      <c r="AKS93" s="21"/>
      <c r="AKT93" s="21"/>
      <c r="AKU93" s="21"/>
      <c r="AKV93" s="21"/>
      <c r="AKW93" s="21"/>
      <c r="AKX93" s="21"/>
      <c r="AKY93" s="21"/>
      <c r="AKZ93" s="21"/>
      <c r="ALA93" s="21"/>
      <c r="ALB93" s="21"/>
      <c r="ALC93" s="21"/>
      <c r="ALD93" s="21"/>
      <c r="ALE93" s="21"/>
      <c r="ALF93" s="21"/>
      <c r="ALG93" s="21"/>
      <c r="ALH93" s="21"/>
      <c r="ALI93" s="21"/>
      <c r="ALJ93" s="21"/>
      <c r="ALK93" s="21"/>
      <c r="ALL93" s="21"/>
      <c r="ALM93" s="21"/>
      <c r="ALN93" s="21"/>
      <c r="ALO93" s="21"/>
      <c r="ALP93" s="21"/>
      <c r="ALQ93" s="21"/>
      <c r="ALR93" s="21"/>
      <c r="ALS93" s="21"/>
      <c r="ALT93" s="21"/>
      <c r="ALU93" s="21"/>
      <c r="ALV93" s="21"/>
      <c r="ALW93" s="21"/>
      <c r="ALX93" s="21"/>
      <c r="ALY93" s="21"/>
      <c r="ALZ93" s="21"/>
      <c r="AMA93" s="21"/>
      <c r="AMB93" s="21"/>
      <c r="AMC93" s="21"/>
      <c r="AMD93" s="21"/>
      <c r="AME93" s="21"/>
      <c r="AMF93" s="21"/>
      <c r="AMG93" s="21"/>
      <c r="AMH93" s="21"/>
      <c r="AMI93" s="21"/>
      <c r="AMJ93" s="21"/>
      <c r="AMK93" s="21"/>
      <c r="AML93" s="21"/>
      <c r="AMM93" s="21"/>
      <c r="AMN93" s="21"/>
      <c r="AMO93" s="21"/>
    </row>
    <row r="94" spans="1:1029" s="137" customFormat="1" ht="18.75" customHeight="1">
      <c r="A94" s="377"/>
      <c r="B94" s="296"/>
      <c r="C94" s="298"/>
      <c r="D94" s="298"/>
      <c r="E94" s="298"/>
      <c r="F94" s="298"/>
      <c r="G94" s="298"/>
      <c r="H94" s="298"/>
      <c r="I94" s="378"/>
      <c r="J94" s="374" t="s">
        <v>137</v>
      </c>
      <c r="K94" s="374"/>
      <c r="L94" s="374"/>
      <c r="M94" s="374"/>
      <c r="N94" s="374"/>
      <c r="O94" s="374"/>
      <c r="P94" s="374"/>
      <c r="Q94" s="374"/>
      <c r="R94" s="374"/>
      <c r="S94" s="374"/>
      <c r="T94" s="259"/>
      <c r="U94" s="259">
        <v>2</v>
      </c>
      <c r="V94" s="255"/>
      <c r="W94" s="255">
        <v>4</v>
      </c>
      <c r="X94" s="259">
        <v>2</v>
      </c>
      <c r="Y94" s="259">
        <v>2</v>
      </c>
      <c r="Z94" s="142">
        <v>2</v>
      </c>
      <c r="AA94" s="142">
        <v>2</v>
      </c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21"/>
      <c r="MF94" s="21"/>
      <c r="MG94" s="21"/>
      <c r="MH94" s="21"/>
      <c r="MI94" s="21"/>
      <c r="MJ94" s="21"/>
      <c r="MK94" s="21"/>
      <c r="ML94" s="21"/>
      <c r="MM94" s="21"/>
      <c r="MN94" s="21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21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21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21"/>
      <c r="OI94" s="21"/>
      <c r="OJ94" s="21"/>
      <c r="OK94" s="21"/>
      <c r="OL94" s="21"/>
      <c r="OM94" s="21"/>
      <c r="ON94" s="21"/>
      <c r="OO94" s="21"/>
      <c r="OP94" s="21"/>
      <c r="OQ94" s="21"/>
      <c r="OR94" s="21"/>
      <c r="OS94" s="21"/>
      <c r="OT94" s="21"/>
      <c r="OU94" s="21"/>
      <c r="OV94" s="21"/>
      <c r="OW94" s="21"/>
      <c r="OX94" s="21"/>
      <c r="OY94" s="21"/>
      <c r="OZ94" s="21"/>
      <c r="PA94" s="21"/>
      <c r="PB94" s="21"/>
      <c r="PC94" s="21"/>
      <c r="PD94" s="21"/>
      <c r="PE94" s="21"/>
      <c r="PF94" s="21"/>
      <c r="PG94" s="21"/>
      <c r="PH94" s="21"/>
      <c r="PI94" s="21"/>
      <c r="PJ94" s="21"/>
      <c r="PK94" s="21"/>
      <c r="PL94" s="21"/>
      <c r="PM94" s="21"/>
      <c r="PN94" s="21"/>
      <c r="PO94" s="21"/>
      <c r="PP94" s="21"/>
      <c r="PQ94" s="21"/>
      <c r="PR94" s="21"/>
      <c r="PS94" s="21"/>
      <c r="PT94" s="21"/>
      <c r="PU94" s="21"/>
      <c r="PV94" s="21"/>
      <c r="PW94" s="21"/>
      <c r="PX94" s="21"/>
      <c r="PY94" s="21"/>
      <c r="PZ94" s="21"/>
      <c r="QA94" s="21"/>
      <c r="QB94" s="21"/>
      <c r="QC94" s="21"/>
      <c r="QD94" s="21"/>
      <c r="QE94" s="21"/>
      <c r="QF94" s="21"/>
      <c r="QG94" s="21"/>
      <c r="QH94" s="21"/>
      <c r="QI94" s="21"/>
      <c r="QJ94" s="21"/>
      <c r="QK94" s="21"/>
      <c r="QL94" s="21"/>
      <c r="QM94" s="21"/>
      <c r="QN94" s="21"/>
      <c r="QO94" s="21"/>
      <c r="QP94" s="21"/>
      <c r="QQ94" s="21"/>
      <c r="QR94" s="21"/>
      <c r="QS94" s="21"/>
      <c r="QT94" s="21"/>
      <c r="QU94" s="21"/>
      <c r="QV94" s="21"/>
      <c r="QW94" s="21"/>
      <c r="QX94" s="21"/>
      <c r="QY94" s="21"/>
      <c r="QZ94" s="21"/>
      <c r="RA94" s="21"/>
      <c r="RB94" s="21"/>
      <c r="RC94" s="21"/>
      <c r="RD94" s="21"/>
      <c r="RE94" s="21"/>
      <c r="RF94" s="21"/>
      <c r="RG94" s="21"/>
      <c r="RH94" s="21"/>
      <c r="RI94" s="21"/>
      <c r="RJ94" s="21"/>
      <c r="RK94" s="21"/>
      <c r="RL94" s="21"/>
      <c r="RM94" s="21"/>
      <c r="RN94" s="21"/>
      <c r="RO94" s="21"/>
      <c r="RP94" s="21"/>
      <c r="RQ94" s="21"/>
      <c r="RR94" s="21"/>
      <c r="RS94" s="21"/>
      <c r="RT94" s="21"/>
      <c r="RU94" s="21"/>
      <c r="RV94" s="21"/>
      <c r="RW94" s="21"/>
      <c r="RX94" s="21"/>
      <c r="RY94" s="21"/>
      <c r="RZ94" s="21"/>
      <c r="SA94" s="21"/>
      <c r="SB94" s="21"/>
      <c r="SC94" s="21"/>
      <c r="SD94" s="21"/>
      <c r="SE94" s="21"/>
      <c r="SF94" s="21"/>
      <c r="SG94" s="21"/>
      <c r="SH94" s="21"/>
      <c r="SI94" s="21"/>
      <c r="SJ94" s="21"/>
      <c r="SK94" s="21"/>
      <c r="SL94" s="21"/>
      <c r="SM94" s="21"/>
      <c r="SN94" s="21"/>
      <c r="SO94" s="21"/>
      <c r="SP94" s="21"/>
      <c r="SQ94" s="21"/>
      <c r="SR94" s="21"/>
      <c r="SS94" s="21"/>
      <c r="ST94" s="21"/>
      <c r="SU94" s="21"/>
      <c r="SV94" s="21"/>
      <c r="SW94" s="21"/>
      <c r="SX94" s="21"/>
      <c r="SY94" s="21"/>
      <c r="SZ94" s="21"/>
      <c r="TA94" s="21"/>
      <c r="TB94" s="21"/>
      <c r="TC94" s="21"/>
      <c r="TD94" s="21"/>
      <c r="TE94" s="21"/>
      <c r="TF94" s="21"/>
      <c r="TG94" s="21"/>
      <c r="TH94" s="21"/>
      <c r="TI94" s="21"/>
      <c r="TJ94" s="21"/>
      <c r="TK94" s="21"/>
      <c r="TL94" s="21"/>
      <c r="TM94" s="21"/>
      <c r="TN94" s="21"/>
      <c r="TO94" s="21"/>
      <c r="TP94" s="21"/>
      <c r="TQ94" s="21"/>
      <c r="TR94" s="21"/>
      <c r="TS94" s="21"/>
      <c r="TT94" s="21"/>
      <c r="TU94" s="21"/>
      <c r="TV94" s="21"/>
      <c r="TW94" s="21"/>
      <c r="TX94" s="21"/>
      <c r="TY94" s="21"/>
      <c r="TZ94" s="21"/>
      <c r="UA94" s="21"/>
      <c r="UB94" s="21"/>
      <c r="UC94" s="21"/>
      <c r="UD94" s="21"/>
      <c r="UE94" s="21"/>
      <c r="UF94" s="21"/>
      <c r="UG94" s="21"/>
      <c r="UH94" s="21"/>
      <c r="UI94" s="21"/>
      <c r="UJ94" s="21"/>
      <c r="UK94" s="21"/>
      <c r="UL94" s="21"/>
      <c r="UM94" s="21"/>
      <c r="UN94" s="21"/>
      <c r="UO94" s="21"/>
      <c r="UP94" s="21"/>
      <c r="UQ94" s="21"/>
      <c r="UR94" s="21"/>
      <c r="US94" s="21"/>
      <c r="UT94" s="21"/>
      <c r="UU94" s="21"/>
      <c r="UV94" s="21"/>
      <c r="UW94" s="21"/>
      <c r="UX94" s="21"/>
      <c r="UY94" s="21"/>
      <c r="UZ94" s="21"/>
      <c r="VA94" s="21"/>
      <c r="VB94" s="21"/>
      <c r="VC94" s="21"/>
      <c r="VD94" s="21"/>
      <c r="VE94" s="21"/>
      <c r="VF94" s="21"/>
      <c r="VG94" s="21"/>
      <c r="VH94" s="21"/>
      <c r="VI94" s="21"/>
      <c r="VJ94" s="21"/>
      <c r="VK94" s="21"/>
      <c r="VL94" s="21"/>
      <c r="VM94" s="21"/>
      <c r="VN94" s="21"/>
      <c r="VO94" s="21"/>
      <c r="VP94" s="21"/>
      <c r="VQ94" s="21"/>
      <c r="VR94" s="21"/>
      <c r="VS94" s="21"/>
      <c r="VT94" s="21"/>
      <c r="VU94" s="21"/>
      <c r="VV94" s="21"/>
      <c r="VW94" s="21"/>
      <c r="VX94" s="21"/>
      <c r="VY94" s="21"/>
      <c r="VZ94" s="21"/>
      <c r="WA94" s="21"/>
      <c r="WB94" s="21"/>
      <c r="WC94" s="21"/>
      <c r="WD94" s="21"/>
      <c r="WE94" s="21"/>
      <c r="WF94" s="21"/>
      <c r="WG94" s="21"/>
      <c r="WH94" s="21"/>
      <c r="WI94" s="21"/>
      <c r="WJ94" s="21"/>
      <c r="WK94" s="21"/>
      <c r="WL94" s="21"/>
      <c r="WM94" s="21"/>
      <c r="WN94" s="21"/>
      <c r="WO94" s="21"/>
      <c r="WP94" s="21"/>
      <c r="WQ94" s="21"/>
      <c r="WR94" s="21"/>
      <c r="WS94" s="21"/>
      <c r="WT94" s="21"/>
      <c r="WU94" s="21"/>
      <c r="WV94" s="21"/>
      <c r="WW94" s="21"/>
      <c r="WX94" s="21"/>
      <c r="WY94" s="21"/>
      <c r="WZ94" s="21"/>
      <c r="XA94" s="21"/>
      <c r="XB94" s="21"/>
      <c r="XC94" s="21"/>
      <c r="XD94" s="21"/>
      <c r="XE94" s="21"/>
      <c r="XF94" s="21"/>
      <c r="XG94" s="21"/>
      <c r="XH94" s="21"/>
      <c r="XI94" s="21"/>
      <c r="XJ94" s="21"/>
      <c r="XK94" s="21"/>
      <c r="XL94" s="21"/>
      <c r="XM94" s="21"/>
      <c r="XN94" s="21"/>
      <c r="XO94" s="21"/>
      <c r="XP94" s="21"/>
      <c r="XQ94" s="21"/>
      <c r="XR94" s="21"/>
      <c r="XS94" s="21"/>
      <c r="XT94" s="21"/>
      <c r="XU94" s="21"/>
      <c r="XV94" s="21"/>
      <c r="XW94" s="21"/>
      <c r="XX94" s="21"/>
      <c r="XY94" s="21"/>
      <c r="XZ94" s="21"/>
      <c r="YA94" s="21"/>
      <c r="YB94" s="21"/>
      <c r="YC94" s="21"/>
      <c r="YD94" s="21"/>
      <c r="YE94" s="21"/>
      <c r="YF94" s="21"/>
      <c r="YG94" s="21"/>
      <c r="YH94" s="21"/>
      <c r="YI94" s="21"/>
      <c r="YJ94" s="21"/>
      <c r="YK94" s="21"/>
      <c r="YL94" s="21"/>
      <c r="YM94" s="21"/>
      <c r="YN94" s="21"/>
      <c r="YO94" s="21"/>
      <c r="YP94" s="21"/>
      <c r="YQ94" s="21"/>
      <c r="YR94" s="21"/>
      <c r="YS94" s="21"/>
      <c r="YT94" s="21"/>
      <c r="YU94" s="21"/>
      <c r="YV94" s="21"/>
      <c r="YW94" s="21"/>
      <c r="YX94" s="21"/>
      <c r="YY94" s="21"/>
      <c r="YZ94" s="21"/>
      <c r="ZA94" s="21"/>
      <c r="ZB94" s="21"/>
      <c r="ZC94" s="21"/>
      <c r="ZD94" s="21"/>
      <c r="ZE94" s="21"/>
      <c r="ZF94" s="21"/>
      <c r="ZG94" s="21"/>
      <c r="ZH94" s="21"/>
      <c r="ZI94" s="21"/>
      <c r="ZJ94" s="21"/>
      <c r="ZK94" s="21"/>
      <c r="ZL94" s="21"/>
      <c r="ZM94" s="21"/>
      <c r="ZN94" s="21"/>
      <c r="ZO94" s="21"/>
      <c r="ZP94" s="21"/>
      <c r="ZQ94" s="21"/>
      <c r="ZR94" s="21"/>
      <c r="ZS94" s="21"/>
      <c r="ZT94" s="21"/>
      <c r="ZU94" s="21"/>
      <c r="ZV94" s="21"/>
      <c r="ZW94" s="21"/>
      <c r="ZX94" s="21"/>
      <c r="ZY94" s="21"/>
      <c r="ZZ94" s="21"/>
      <c r="AAA94" s="21"/>
      <c r="AAB94" s="21"/>
      <c r="AAC94" s="21"/>
      <c r="AAD94" s="21"/>
      <c r="AAE94" s="21"/>
      <c r="AAF94" s="21"/>
      <c r="AAG94" s="21"/>
      <c r="AAH94" s="21"/>
      <c r="AAI94" s="21"/>
      <c r="AAJ94" s="21"/>
      <c r="AAK94" s="21"/>
      <c r="AAL94" s="21"/>
      <c r="AAM94" s="21"/>
      <c r="AAN94" s="21"/>
      <c r="AAO94" s="21"/>
      <c r="AAP94" s="21"/>
      <c r="AAQ94" s="21"/>
      <c r="AAR94" s="21"/>
      <c r="AAS94" s="21"/>
      <c r="AAT94" s="21"/>
      <c r="AAU94" s="21"/>
      <c r="AAV94" s="21"/>
      <c r="AAW94" s="21"/>
      <c r="AAX94" s="21"/>
      <c r="AAY94" s="21"/>
      <c r="AAZ94" s="21"/>
      <c r="ABA94" s="21"/>
      <c r="ABB94" s="21"/>
      <c r="ABC94" s="21"/>
      <c r="ABD94" s="21"/>
      <c r="ABE94" s="21"/>
      <c r="ABF94" s="21"/>
      <c r="ABG94" s="21"/>
      <c r="ABH94" s="21"/>
      <c r="ABI94" s="21"/>
      <c r="ABJ94" s="21"/>
      <c r="ABK94" s="21"/>
      <c r="ABL94" s="21"/>
      <c r="ABM94" s="21"/>
      <c r="ABN94" s="21"/>
      <c r="ABO94" s="21"/>
      <c r="ABP94" s="21"/>
      <c r="ABQ94" s="21"/>
      <c r="ABR94" s="21"/>
      <c r="ABS94" s="21"/>
      <c r="ABT94" s="21"/>
      <c r="ABU94" s="21"/>
      <c r="ABV94" s="21"/>
      <c r="ABW94" s="21"/>
      <c r="ABX94" s="21"/>
      <c r="ABY94" s="21"/>
      <c r="ABZ94" s="21"/>
      <c r="ACA94" s="21"/>
      <c r="ACB94" s="21"/>
      <c r="ACC94" s="21"/>
      <c r="ACD94" s="21"/>
      <c r="ACE94" s="21"/>
      <c r="ACF94" s="21"/>
      <c r="ACG94" s="21"/>
      <c r="ACH94" s="21"/>
      <c r="ACI94" s="21"/>
      <c r="ACJ94" s="21"/>
      <c r="ACK94" s="21"/>
      <c r="ACL94" s="21"/>
      <c r="ACM94" s="21"/>
      <c r="ACN94" s="21"/>
      <c r="ACO94" s="21"/>
      <c r="ACP94" s="21"/>
      <c r="ACQ94" s="21"/>
      <c r="ACR94" s="21"/>
      <c r="ACS94" s="21"/>
      <c r="ACT94" s="21"/>
      <c r="ACU94" s="21"/>
      <c r="ACV94" s="21"/>
      <c r="ACW94" s="21"/>
      <c r="ACX94" s="21"/>
      <c r="ACY94" s="21"/>
      <c r="ACZ94" s="21"/>
      <c r="ADA94" s="21"/>
      <c r="ADB94" s="21"/>
      <c r="ADC94" s="21"/>
      <c r="ADD94" s="21"/>
      <c r="ADE94" s="21"/>
      <c r="ADF94" s="21"/>
      <c r="ADG94" s="21"/>
      <c r="ADH94" s="21"/>
      <c r="ADI94" s="21"/>
      <c r="ADJ94" s="21"/>
      <c r="ADK94" s="21"/>
      <c r="ADL94" s="21"/>
      <c r="ADM94" s="21"/>
      <c r="ADN94" s="21"/>
      <c r="ADO94" s="21"/>
      <c r="ADP94" s="21"/>
      <c r="ADQ94" s="21"/>
      <c r="ADR94" s="21"/>
      <c r="ADS94" s="21"/>
      <c r="ADT94" s="21"/>
      <c r="ADU94" s="21"/>
      <c r="ADV94" s="21"/>
      <c r="ADW94" s="21"/>
      <c r="ADX94" s="21"/>
      <c r="ADY94" s="21"/>
      <c r="ADZ94" s="21"/>
      <c r="AEA94" s="21"/>
      <c r="AEB94" s="21"/>
      <c r="AEC94" s="21"/>
      <c r="AED94" s="21"/>
      <c r="AEE94" s="21"/>
      <c r="AEF94" s="21"/>
      <c r="AEG94" s="21"/>
      <c r="AEH94" s="21"/>
      <c r="AEI94" s="21"/>
      <c r="AEJ94" s="21"/>
      <c r="AEK94" s="21"/>
      <c r="AEL94" s="21"/>
      <c r="AEM94" s="21"/>
      <c r="AEN94" s="21"/>
      <c r="AEO94" s="21"/>
      <c r="AEP94" s="21"/>
      <c r="AEQ94" s="21"/>
      <c r="AER94" s="21"/>
      <c r="AES94" s="21"/>
      <c r="AET94" s="21"/>
      <c r="AEU94" s="21"/>
      <c r="AEV94" s="21"/>
      <c r="AEW94" s="21"/>
      <c r="AEX94" s="21"/>
      <c r="AEY94" s="21"/>
      <c r="AEZ94" s="21"/>
      <c r="AFA94" s="21"/>
      <c r="AFB94" s="21"/>
      <c r="AFC94" s="21"/>
      <c r="AFD94" s="21"/>
      <c r="AFE94" s="21"/>
      <c r="AFF94" s="21"/>
      <c r="AFG94" s="21"/>
      <c r="AFH94" s="21"/>
      <c r="AFI94" s="21"/>
      <c r="AFJ94" s="21"/>
      <c r="AFK94" s="21"/>
      <c r="AFL94" s="21"/>
      <c r="AFM94" s="21"/>
      <c r="AFN94" s="21"/>
      <c r="AFO94" s="21"/>
      <c r="AFP94" s="21"/>
      <c r="AFQ94" s="21"/>
      <c r="AFR94" s="21"/>
      <c r="AFS94" s="21"/>
      <c r="AFT94" s="21"/>
      <c r="AFU94" s="21"/>
      <c r="AFV94" s="21"/>
      <c r="AFW94" s="21"/>
      <c r="AFX94" s="21"/>
      <c r="AFY94" s="21"/>
      <c r="AFZ94" s="21"/>
      <c r="AGA94" s="21"/>
      <c r="AGB94" s="21"/>
      <c r="AGC94" s="21"/>
      <c r="AGD94" s="21"/>
      <c r="AGE94" s="21"/>
      <c r="AGF94" s="21"/>
      <c r="AGG94" s="21"/>
      <c r="AGH94" s="21"/>
      <c r="AGI94" s="21"/>
      <c r="AGJ94" s="21"/>
      <c r="AGK94" s="21"/>
      <c r="AGL94" s="21"/>
      <c r="AGM94" s="21"/>
      <c r="AGN94" s="21"/>
      <c r="AGO94" s="21"/>
      <c r="AGP94" s="21"/>
      <c r="AGQ94" s="21"/>
      <c r="AGR94" s="21"/>
      <c r="AGS94" s="21"/>
      <c r="AGT94" s="21"/>
      <c r="AGU94" s="21"/>
      <c r="AGV94" s="21"/>
      <c r="AGW94" s="21"/>
      <c r="AGX94" s="21"/>
      <c r="AGY94" s="21"/>
      <c r="AGZ94" s="21"/>
      <c r="AHA94" s="21"/>
      <c r="AHB94" s="21"/>
      <c r="AHC94" s="21"/>
      <c r="AHD94" s="21"/>
      <c r="AHE94" s="21"/>
      <c r="AHF94" s="21"/>
      <c r="AHG94" s="21"/>
      <c r="AHH94" s="21"/>
      <c r="AHI94" s="21"/>
      <c r="AHJ94" s="21"/>
      <c r="AHK94" s="21"/>
      <c r="AHL94" s="21"/>
      <c r="AHM94" s="21"/>
      <c r="AHN94" s="21"/>
      <c r="AHO94" s="21"/>
      <c r="AHP94" s="21"/>
      <c r="AHQ94" s="21"/>
      <c r="AHR94" s="21"/>
      <c r="AHS94" s="21"/>
      <c r="AHT94" s="21"/>
      <c r="AHU94" s="21"/>
      <c r="AHV94" s="21"/>
      <c r="AHW94" s="21"/>
      <c r="AHX94" s="21"/>
      <c r="AHY94" s="21"/>
      <c r="AHZ94" s="21"/>
      <c r="AIA94" s="21"/>
      <c r="AIB94" s="21"/>
      <c r="AIC94" s="21"/>
      <c r="AID94" s="21"/>
      <c r="AIE94" s="21"/>
      <c r="AIF94" s="21"/>
      <c r="AIG94" s="21"/>
      <c r="AIH94" s="21"/>
      <c r="AII94" s="21"/>
      <c r="AIJ94" s="21"/>
      <c r="AIK94" s="21"/>
      <c r="AIL94" s="21"/>
      <c r="AIM94" s="21"/>
      <c r="AIN94" s="21"/>
      <c r="AIO94" s="21"/>
      <c r="AIP94" s="21"/>
      <c r="AIQ94" s="21"/>
      <c r="AIR94" s="21"/>
      <c r="AIS94" s="21"/>
      <c r="AIT94" s="21"/>
      <c r="AIU94" s="21"/>
      <c r="AIV94" s="21"/>
      <c r="AIW94" s="21"/>
      <c r="AIX94" s="21"/>
      <c r="AIY94" s="21"/>
      <c r="AIZ94" s="21"/>
      <c r="AJA94" s="21"/>
      <c r="AJB94" s="21"/>
      <c r="AJC94" s="21"/>
      <c r="AJD94" s="21"/>
      <c r="AJE94" s="21"/>
      <c r="AJF94" s="21"/>
      <c r="AJG94" s="21"/>
      <c r="AJH94" s="21"/>
      <c r="AJI94" s="21"/>
      <c r="AJJ94" s="21"/>
      <c r="AJK94" s="21"/>
      <c r="AJL94" s="21"/>
      <c r="AJM94" s="21"/>
      <c r="AJN94" s="21"/>
      <c r="AJO94" s="21"/>
      <c r="AJP94" s="21"/>
      <c r="AJQ94" s="21"/>
      <c r="AJR94" s="21"/>
      <c r="AJS94" s="21"/>
      <c r="AJT94" s="21"/>
      <c r="AJU94" s="21"/>
      <c r="AJV94" s="21"/>
      <c r="AJW94" s="21"/>
      <c r="AJX94" s="21"/>
      <c r="AJY94" s="21"/>
      <c r="AJZ94" s="21"/>
      <c r="AKA94" s="21"/>
      <c r="AKB94" s="21"/>
      <c r="AKC94" s="21"/>
      <c r="AKD94" s="21"/>
      <c r="AKE94" s="21"/>
      <c r="AKF94" s="21"/>
      <c r="AKG94" s="21"/>
      <c r="AKH94" s="21"/>
      <c r="AKI94" s="21"/>
      <c r="AKJ94" s="21"/>
      <c r="AKK94" s="21"/>
      <c r="AKL94" s="21"/>
      <c r="AKM94" s="21"/>
      <c r="AKN94" s="21"/>
      <c r="AKO94" s="21"/>
      <c r="AKP94" s="21"/>
      <c r="AKQ94" s="21"/>
      <c r="AKR94" s="21"/>
      <c r="AKS94" s="21"/>
      <c r="AKT94" s="21"/>
      <c r="AKU94" s="21"/>
      <c r="AKV94" s="21"/>
      <c r="AKW94" s="21"/>
      <c r="AKX94" s="21"/>
      <c r="AKY94" s="21"/>
      <c r="AKZ94" s="21"/>
      <c r="ALA94" s="21"/>
      <c r="ALB94" s="21"/>
      <c r="ALC94" s="21"/>
      <c r="ALD94" s="21"/>
      <c r="ALE94" s="21"/>
      <c r="ALF94" s="21"/>
      <c r="ALG94" s="21"/>
      <c r="ALH94" s="21"/>
      <c r="ALI94" s="21"/>
      <c r="ALJ94" s="21"/>
      <c r="ALK94" s="21"/>
      <c r="ALL94" s="21"/>
      <c r="ALM94" s="21"/>
      <c r="ALN94" s="21"/>
      <c r="ALO94" s="21"/>
      <c r="ALP94" s="21"/>
      <c r="ALQ94" s="21"/>
      <c r="ALR94" s="21"/>
      <c r="ALS94" s="21"/>
      <c r="ALT94" s="21"/>
      <c r="ALU94" s="21"/>
      <c r="ALV94" s="21"/>
      <c r="ALW94" s="21"/>
      <c r="ALX94" s="21"/>
      <c r="ALY94" s="21"/>
      <c r="ALZ94" s="21"/>
      <c r="AMA94" s="21"/>
      <c r="AMB94" s="21"/>
      <c r="AMC94" s="21"/>
      <c r="AMD94" s="21"/>
      <c r="AME94" s="21"/>
      <c r="AMF94" s="21"/>
      <c r="AMG94" s="21"/>
      <c r="AMH94" s="21"/>
      <c r="AMI94" s="21"/>
      <c r="AMJ94" s="21"/>
      <c r="AMK94" s="21"/>
      <c r="AML94" s="21"/>
      <c r="AMM94" s="21"/>
      <c r="AMN94" s="21"/>
      <c r="AMO94" s="21"/>
    </row>
    <row r="95" spans="1:1029" s="137" customFormat="1" ht="18.75" customHeight="1">
      <c r="A95" s="377"/>
      <c r="B95" s="296"/>
      <c r="C95" s="298"/>
      <c r="D95" s="298"/>
      <c r="E95" s="298"/>
      <c r="F95" s="298"/>
      <c r="G95" s="298"/>
      <c r="H95" s="298"/>
      <c r="I95" s="378"/>
      <c r="J95" s="374" t="s">
        <v>138</v>
      </c>
      <c r="K95" s="374"/>
      <c r="L95" s="374"/>
      <c r="M95" s="374"/>
      <c r="N95" s="374"/>
      <c r="O95" s="374"/>
      <c r="P95" s="374"/>
      <c r="Q95" s="374"/>
      <c r="R95" s="374"/>
      <c r="S95" s="374"/>
      <c r="T95" s="259">
        <v>1</v>
      </c>
      <c r="U95" s="259">
        <v>8</v>
      </c>
      <c r="V95" s="255">
        <v>6</v>
      </c>
      <c r="W95" s="255">
        <v>4</v>
      </c>
      <c r="X95" s="259">
        <v>3</v>
      </c>
      <c r="Y95" s="259">
        <v>7</v>
      </c>
      <c r="Z95" s="142">
        <f>COUNTIF($D$11:$D$88,7)</f>
        <v>0</v>
      </c>
      <c r="AA95" s="142">
        <f>COUNTIF($D$11:$D$88,8)</f>
        <v>0</v>
      </c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21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21"/>
      <c r="MF95" s="21"/>
      <c r="MG95" s="21"/>
      <c r="MH95" s="21"/>
      <c r="MI95" s="21"/>
      <c r="MJ95" s="21"/>
      <c r="MK95" s="21"/>
      <c r="ML95" s="21"/>
      <c r="MM95" s="21"/>
      <c r="MN95" s="21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21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21"/>
      <c r="NT95" s="21"/>
      <c r="NU95" s="21"/>
      <c r="NV95" s="21"/>
      <c r="NW95" s="21"/>
      <c r="NX95" s="21"/>
      <c r="NY95" s="21"/>
      <c r="NZ95" s="21"/>
      <c r="OA95" s="21"/>
      <c r="OB95" s="21"/>
      <c r="OC95" s="21"/>
      <c r="OD95" s="21"/>
      <c r="OE95" s="21"/>
      <c r="OF95" s="21"/>
      <c r="OG95" s="21"/>
      <c r="OH95" s="21"/>
      <c r="OI95" s="21"/>
      <c r="OJ95" s="21"/>
      <c r="OK95" s="21"/>
      <c r="OL95" s="21"/>
      <c r="OM95" s="21"/>
      <c r="ON95" s="21"/>
      <c r="OO95" s="21"/>
      <c r="OP95" s="21"/>
      <c r="OQ95" s="21"/>
      <c r="OR95" s="21"/>
      <c r="OS95" s="21"/>
      <c r="OT95" s="21"/>
      <c r="OU95" s="21"/>
      <c r="OV95" s="21"/>
      <c r="OW95" s="21"/>
      <c r="OX95" s="21"/>
      <c r="OY95" s="21"/>
      <c r="OZ95" s="21"/>
      <c r="PA95" s="21"/>
      <c r="PB95" s="21"/>
      <c r="PC95" s="21"/>
      <c r="PD95" s="21"/>
      <c r="PE95" s="21"/>
      <c r="PF95" s="21"/>
      <c r="PG95" s="21"/>
      <c r="PH95" s="21"/>
      <c r="PI95" s="21"/>
      <c r="PJ95" s="21"/>
      <c r="PK95" s="21"/>
      <c r="PL95" s="21"/>
      <c r="PM95" s="21"/>
      <c r="PN95" s="21"/>
      <c r="PO95" s="21"/>
      <c r="PP95" s="21"/>
      <c r="PQ95" s="21"/>
      <c r="PR95" s="21"/>
      <c r="PS95" s="21"/>
      <c r="PT95" s="21"/>
      <c r="PU95" s="21"/>
      <c r="PV95" s="21"/>
      <c r="PW95" s="21"/>
      <c r="PX95" s="21"/>
      <c r="PY95" s="21"/>
      <c r="PZ95" s="21"/>
      <c r="QA95" s="21"/>
      <c r="QB95" s="21"/>
      <c r="QC95" s="21"/>
      <c r="QD95" s="21"/>
      <c r="QE95" s="21"/>
      <c r="QF95" s="21"/>
      <c r="QG95" s="21"/>
      <c r="QH95" s="21"/>
      <c r="QI95" s="21"/>
      <c r="QJ95" s="21"/>
      <c r="QK95" s="21"/>
      <c r="QL95" s="21"/>
      <c r="QM95" s="21"/>
      <c r="QN95" s="21"/>
      <c r="QO95" s="21"/>
      <c r="QP95" s="21"/>
      <c r="QQ95" s="21"/>
      <c r="QR95" s="21"/>
      <c r="QS95" s="21"/>
      <c r="QT95" s="21"/>
      <c r="QU95" s="21"/>
      <c r="QV95" s="21"/>
      <c r="QW95" s="21"/>
      <c r="QX95" s="21"/>
      <c r="QY95" s="21"/>
      <c r="QZ95" s="21"/>
      <c r="RA95" s="21"/>
      <c r="RB95" s="21"/>
      <c r="RC95" s="21"/>
      <c r="RD95" s="21"/>
      <c r="RE95" s="21"/>
      <c r="RF95" s="21"/>
      <c r="RG95" s="21"/>
      <c r="RH95" s="21"/>
      <c r="RI95" s="21"/>
      <c r="RJ95" s="21"/>
      <c r="RK95" s="21"/>
      <c r="RL95" s="21"/>
      <c r="RM95" s="21"/>
      <c r="RN95" s="21"/>
      <c r="RO95" s="21"/>
      <c r="RP95" s="21"/>
      <c r="RQ95" s="21"/>
      <c r="RR95" s="21"/>
      <c r="RS95" s="21"/>
      <c r="RT95" s="21"/>
      <c r="RU95" s="21"/>
      <c r="RV95" s="21"/>
      <c r="RW95" s="21"/>
      <c r="RX95" s="21"/>
      <c r="RY95" s="21"/>
      <c r="RZ95" s="21"/>
      <c r="SA95" s="21"/>
      <c r="SB95" s="21"/>
      <c r="SC95" s="21"/>
      <c r="SD95" s="21"/>
      <c r="SE95" s="21"/>
      <c r="SF95" s="21"/>
      <c r="SG95" s="21"/>
      <c r="SH95" s="21"/>
      <c r="SI95" s="21"/>
      <c r="SJ95" s="21"/>
      <c r="SK95" s="21"/>
      <c r="SL95" s="21"/>
      <c r="SM95" s="21"/>
      <c r="SN95" s="21"/>
      <c r="SO95" s="21"/>
      <c r="SP95" s="21"/>
      <c r="SQ95" s="21"/>
      <c r="SR95" s="21"/>
      <c r="SS95" s="21"/>
      <c r="ST95" s="21"/>
      <c r="SU95" s="21"/>
      <c r="SV95" s="21"/>
      <c r="SW95" s="21"/>
      <c r="SX95" s="21"/>
      <c r="SY95" s="21"/>
      <c r="SZ95" s="21"/>
      <c r="TA95" s="21"/>
      <c r="TB95" s="21"/>
      <c r="TC95" s="21"/>
      <c r="TD95" s="21"/>
      <c r="TE95" s="21"/>
      <c r="TF95" s="21"/>
      <c r="TG95" s="21"/>
      <c r="TH95" s="21"/>
      <c r="TI95" s="21"/>
      <c r="TJ95" s="21"/>
      <c r="TK95" s="21"/>
      <c r="TL95" s="21"/>
      <c r="TM95" s="21"/>
      <c r="TN95" s="21"/>
      <c r="TO95" s="21"/>
      <c r="TP95" s="21"/>
      <c r="TQ95" s="21"/>
      <c r="TR95" s="21"/>
      <c r="TS95" s="21"/>
      <c r="TT95" s="21"/>
      <c r="TU95" s="21"/>
      <c r="TV95" s="21"/>
      <c r="TW95" s="21"/>
      <c r="TX95" s="21"/>
      <c r="TY95" s="21"/>
      <c r="TZ95" s="21"/>
      <c r="UA95" s="21"/>
      <c r="UB95" s="21"/>
      <c r="UC95" s="21"/>
      <c r="UD95" s="21"/>
      <c r="UE95" s="21"/>
      <c r="UF95" s="21"/>
      <c r="UG95" s="21"/>
      <c r="UH95" s="21"/>
      <c r="UI95" s="21"/>
      <c r="UJ95" s="21"/>
      <c r="UK95" s="21"/>
      <c r="UL95" s="21"/>
      <c r="UM95" s="21"/>
      <c r="UN95" s="21"/>
      <c r="UO95" s="21"/>
      <c r="UP95" s="21"/>
      <c r="UQ95" s="21"/>
      <c r="UR95" s="21"/>
      <c r="US95" s="21"/>
      <c r="UT95" s="21"/>
      <c r="UU95" s="21"/>
      <c r="UV95" s="21"/>
      <c r="UW95" s="21"/>
      <c r="UX95" s="21"/>
      <c r="UY95" s="21"/>
      <c r="UZ95" s="21"/>
      <c r="VA95" s="21"/>
      <c r="VB95" s="21"/>
      <c r="VC95" s="21"/>
      <c r="VD95" s="21"/>
      <c r="VE95" s="21"/>
      <c r="VF95" s="21"/>
      <c r="VG95" s="21"/>
      <c r="VH95" s="21"/>
      <c r="VI95" s="21"/>
      <c r="VJ95" s="21"/>
      <c r="VK95" s="21"/>
      <c r="VL95" s="21"/>
      <c r="VM95" s="21"/>
      <c r="VN95" s="21"/>
      <c r="VO95" s="21"/>
      <c r="VP95" s="21"/>
      <c r="VQ95" s="21"/>
      <c r="VR95" s="21"/>
      <c r="VS95" s="21"/>
      <c r="VT95" s="21"/>
      <c r="VU95" s="21"/>
      <c r="VV95" s="21"/>
      <c r="VW95" s="21"/>
      <c r="VX95" s="21"/>
      <c r="VY95" s="21"/>
      <c r="VZ95" s="21"/>
      <c r="WA95" s="21"/>
      <c r="WB95" s="21"/>
      <c r="WC95" s="21"/>
      <c r="WD95" s="21"/>
      <c r="WE95" s="21"/>
      <c r="WF95" s="21"/>
      <c r="WG95" s="21"/>
      <c r="WH95" s="21"/>
      <c r="WI95" s="21"/>
      <c r="WJ95" s="21"/>
      <c r="WK95" s="21"/>
      <c r="WL95" s="21"/>
      <c r="WM95" s="21"/>
      <c r="WN95" s="21"/>
      <c r="WO95" s="21"/>
      <c r="WP95" s="21"/>
      <c r="WQ95" s="21"/>
      <c r="WR95" s="21"/>
      <c r="WS95" s="21"/>
      <c r="WT95" s="21"/>
      <c r="WU95" s="21"/>
      <c r="WV95" s="21"/>
      <c r="WW95" s="21"/>
      <c r="WX95" s="21"/>
      <c r="WY95" s="21"/>
      <c r="WZ95" s="21"/>
      <c r="XA95" s="21"/>
      <c r="XB95" s="21"/>
      <c r="XC95" s="21"/>
      <c r="XD95" s="21"/>
      <c r="XE95" s="21"/>
      <c r="XF95" s="21"/>
      <c r="XG95" s="21"/>
      <c r="XH95" s="21"/>
      <c r="XI95" s="21"/>
      <c r="XJ95" s="21"/>
      <c r="XK95" s="21"/>
      <c r="XL95" s="21"/>
      <c r="XM95" s="21"/>
      <c r="XN95" s="21"/>
      <c r="XO95" s="21"/>
      <c r="XP95" s="21"/>
      <c r="XQ95" s="21"/>
      <c r="XR95" s="21"/>
      <c r="XS95" s="21"/>
      <c r="XT95" s="21"/>
      <c r="XU95" s="21"/>
      <c r="XV95" s="21"/>
      <c r="XW95" s="21"/>
      <c r="XX95" s="21"/>
      <c r="XY95" s="21"/>
      <c r="XZ95" s="21"/>
      <c r="YA95" s="21"/>
      <c r="YB95" s="21"/>
      <c r="YC95" s="21"/>
      <c r="YD95" s="21"/>
      <c r="YE95" s="21"/>
      <c r="YF95" s="21"/>
      <c r="YG95" s="21"/>
      <c r="YH95" s="21"/>
      <c r="YI95" s="21"/>
      <c r="YJ95" s="21"/>
      <c r="YK95" s="21"/>
      <c r="YL95" s="21"/>
      <c r="YM95" s="21"/>
      <c r="YN95" s="21"/>
      <c r="YO95" s="21"/>
      <c r="YP95" s="21"/>
      <c r="YQ95" s="21"/>
      <c r="YR95" s="21"/>
      <c r="YS95" s="21"/>
      <c r="YT95" s="21"/>
      <c r="YU95" s="21"/>
      <c r="YV95" s="21"/>
      <c r="YW95" s="21"/>
      <c r="YX95" s="21"/>
      <c r="YY95" s="21"/>
      <c r="YZ95" s="21"/>
      <c r="ZA95" s="21"/>
      <c r="ZB95" s="21"/>
      <c r="ZC95" s="21"/>
      <c r="ZD95" s="21"/>
      <c r="ZE95" s="21"/>
      <c r="ZF95" s="21"/>
      <c r="ZG95" s="21"/>
      <c r="ZH95" s="21"/>
      <c r="ZI95" s="21"/>
      <c r="ZJ95" s="21"/>
      <c r="ZK95" s="21"/>
      <c r="ZL95" s="21"/>
      <c r="ZM95" s="21"/>
      <c r="ZN95" s="21"/>
      <c r="ZO95" s="21"/>
      <c r="ZP95" s="21"/>
      <c r="ZQ95" s="21"/>
      <c r="ZR95" s="21"/>
      <c r="ZS95" s="21"/>
      <c r="ZT95" s="21"/>
      <c r="ZU95" s="21"/>
      <c r="ZV95" s="21"/>
      <c r="ZW95" s="21"/>
      <c r="ZX95" s="21"/>
      <c r="ZY95" s="21"/>
      <c r="ZZ95" s="21"/>
      <c r="AAA95" s="21"/>
      <c r="AAB95" s="21"/>
      <c r="AAC95" s="21"/>
      <c r="AAD95" s="21"/>
      <c r="AAE95" s="21"/>
      <c r="AAF95" s="21"/>
      <c r="AAG95" s="21"/>
      <c r="AAH95" s="21"/>
      <c r="AAI95" s="21"/>
      <c r="AAJ95" s="21"/>
      <c r="AAK95" s="21"/>
      <c r="AAL95" s="21"/>
      <c r="AAM95" s="21"/>
      <c r="AAN95" s="21"/>
      <c r="AAO95" s="21"/>
      <c r="AAP95" s="21"/>
      <c r="AAQ95" s="21"/>
      <c r="AAR95" s="21"/>
      <c r="AAS95" s="21"/>
      <c r="AAT95" s="21"/>
      <c r="AAU95" s="21"/>
      <c r="AAV95" s="21"/>
      <c r="AAW95" s="21"/>
      <c r="AAX95" s="21"/>
      <c r="AAY95" s="21"/>
      <c r="AAZ95" s="21"/>
      <c r="ABA95" s="21"/>
      <c r="ABB95" s="21"/>
      <c r="ABC95" s="21"/>
      <c r="ABD95" s="21"/>
      <c r="ABE95" s="21"/>
      <c r="ABF95" s="21"/>
      <c r="ABG95" s="21"/>
      <c r="ABH95" s="21"/>
      <c r="ABI95" s="21"/>
      <c r="ABJ95" s="21"/>
      <c r="ABK95" s="21"/>
      <c r="ABL95" s="21"/>
      <c r="ABM95" s="21"/>
      <c r="ABN95" s="21"/>
      <c r="ABO95" s="21"/>
      <c r="ABP95" s="21"/>
      <c r="ABQ95" s="21"/>
      <c r="ABR95" s="21"/>
      <c r="ABS95" s="21"/>
      <c r="ABT95" s="21"/>
      <c r="ABU95" s="21"/>
      <c r="ABV95" s="21"/>
      <c r="ABW95" s="21"/>
      <c r="ABX95" s="21"/>
      <c r="ABY95" s="21"/>
      <c r="ABZ95" s="21"/>
      <c r="ACA95" s="21"/>
      <c r="ACB95" s="21"/>
      <c r="ACC95" s="21"/>
      <c r="ACD95" s="21"/>
      <c r="ACE95" s="21"/>
      <c r="ACF95" s="21"/>
      <c r="ACG95" s="21"/>
      <c r="ACH95" s="21"/>
      <c r="ACI95" s="21"/>
      <c r="ACJ95" s="21"/>
      <c r="ACK95" s="21"/>
      <c r="ACL95" s="21"/>
      <c r="ACM95" s="21"/>
      <c r="ACN95" s="21"/>
      <c r="ACO95" s="21"/>
      <c r="ACP95" s="21"/>
      <c r="ACQ95" s="21"/>
      <c r="ACR95" s="21"/>
      <c r="ACS95" s="21"/>
      <c r="ACT95" s="21"/>
      <c r="ACU95" s="21"/>
      <c r="ACV95" s="21"/>
      <c r="ACW95" s="21"/>
      <c r="ACX95" s="21"/>
      <c r="ACY95" s="21"/>
      <c r="ACZ95" s="21"/>
      <c r="ADA95" s="21"/>
      <c r="ADB95" s="21"/>
      <c r="ADC95" s="21"/>
      <c r="ADD95" s="21"/>
      <c r="ADE95" s="21"/>
      <c r="ADF95" s="21"/>
      <c r="ADG95" s="21"/>
      <c r="ADH95" s="21"/>
      <c r="ADI95" s="21"/>
      <c r="ADJ95" s="21"/>
      <c r="ADK95" s="21"/>
      <c r="ADL95" s="21"/>
      <c r="ADM95" s="21"/>
      <c r="ADN95" s="21"/>
      <c r="ADO95" s="21"/>
      <c r="ADP95" s="21"/>
      <c r="ADQ95" s="21"/>
      <c r="ADR95" s="21"/>
      <c r="ADS95" s="21"/>
      <c r="ADT95" s="21"/>
      <c r="ADU95" s="21"/>
      <c r="ADV95" s="21"/>
      <c r="ADW95" s="21"/>
      <c r="ADX95" s="21"/>
      <c r="ADY95" s="21"/>
      <c r="ADZ95" s="21"/>
      <c r="AEA95" s="21"/>
      <c r="AEB95" s="21"/>
      <c r="AEC95" s="21"/>
      <c r="AED95" s="21"/>
      <c r="AEE95" s="21"/>
      <c r="AEF95" s="21"/>
      <c r="AEG95" s="21"/>
      <c r="AEH95" s="21"/>
      <c r="AEI95" s="21"/>
      <c r="AEJ95" s="21"/>
      <c r="AEK95" s="21"/>
      <c r="AEL95" s="21"/>
      <c r="AEM95" s="21"/>
      <c r="AEN95" s="21"/>
      <c r="AEO95" s="21"/>
      <c r="AEP95" s="21"/>
      <c r="AEQ95" s="21"/>
      <c r="AER95" s="21"/>
      <c r="AES95" s="21"/>
      <c r="AET95" s="21"/>
      <c r="AEU95" s="21"/>
      <c r="AEV95" s="21"/>
      <c r="AEW95" s="21"/>
      <c r="AEX95" s="21"/>
      <c r="AEY95" s="21"/>
      <c r="AEZ95" s="21"/>
      <c r="AFA95" s="21"/>
      <c r="AFB95" s="21"/>
      <c r="AFC95" s="21"/>
      <c r="AFD95" s="21"/>
      <c r="AFE95" s="21"/>
      <c r="AFF95" s="21"/>
      <c r="AFG95" s="21"/>
      <c r="AFH95" s="21"/>
      <c r="AFI95" s="21"/>
      <c r="AFJ95" s="21"/>
      <c r="AFK95" s="21"/>
      <c r="AFL95" s="21"/>
      <c r="AFM95" s="21"/>
      <c r="AFN95" s="21"/>
      <c r="AFO95" s="21"/>
      <c r="AFP95" s="21"/>
      <c r="AFQ95" s="21"/>
      <c r="AFR95" s="21"/>
      <c r="AFS95" s="21"/>
      <c r="AFT95" s="21"/>
      <c r="AFU95" s="21"/>
      <c r="AFV95" s="21"/>
      <c r="AFW95" s="21"/>
      <c r="AFX95" s="21"/>
      <c r="AFY95" s="21"/>
      <c r="AFZ95" s="21"/>
      <c r="AGA95" s="21"/>
      <c r="AGB95" s="21"/>
      <c r="AGC95" s="21"/>
      <c r="AGD95" s="21"/>
      <c r="AGE95" s="21"/>
      <c r="AGF95" s="21"/>
      <c r="AGG95" s="21"/>
      <c r="AGH95" s="21"/>
      <c r="AGI95" s="21"/>
      <c r="AGJ95" s="21"/>
      <c r="AGK95" s="21"/>
      <c r="AGL95" s="21"/>
      <c r="AGM95" s="21"/>
      <c r="AGN95" s="21"/>
      <c r="AGO95" s="21"/>
      <c r="AGP95" s="21"/>
      <c r="AGQ95" s="21"/>
      <c r="AGR95" s="21"/>
      <c r="AGS95" s="21"/>
      <c r="AGT95" s="21"/>
      <c r="AGU95" s="21"/>
      <c r="AGV95" s="21"/>
      <c r="AGW95" s="21"/>
      <c r="AGX95" s="21"/>
      <c r="AGY95" s="21"/>
      <c r="AGZ95" s="21"/>
      <c r="AHA95" s="21"/>
      <c r="AHB95" s="21"/>
      <c r="AHC95" s="21"/>
      <c r="AHD95" s="21"/>
      <c r="AHE95" s="21"/>
      <c r="AHF95" s="21"/>
      <c r="AHG95" s="21"/>
      <c r="AHH95" s="21"/>
      <c r="AHI95" s="21"/>
      <c r="AHJ95" s="21"/>
      <c r="AHK95" s="21"/>
      <c r="AHL95" s="21"/>
      <c r="AHM95" s="21"/>
      <c r="AHN95" s="21"/>
      <c r="AHO95" s="21"/>
      <c r="AHP95" s="21"/>
      <c r="AHQ95" s="21"/>
      <c r="AHR95" s="21"/>
      <c r="AHS95" s="21"/>
      <c r="AHT95" s="21"/>
      <c r="AHU95" s="21"/>
      <c r="AHV95" s="21"/>
      <c r="AHW95" s="21"/>
      <c r="AHX95" s="21"/>
      <c r="AHY95" s="21"/>
      <c r="AHZ95" s="21"/>
      <c r="AIA95" s="21"/>
      <c r="AIB95" s="21"/>
      <c r="AIC95" s="21"/>
      <c r="AID95" s="21"/>
      <c r="AIE95" s="21"/>
      <c r="AIF95" s="21"/>
      <c r="AIG95" s="21"/>
      <c r="AIH95" s="21"/>
      <c r="AII95" s="21"/>
      <c r="AIJ95" s="21"/>
      <c r="AIK95" s="21"/>
      <c r="AIL95" s="21"/>
      <c r="AIM95" s="21"/>
      <c r="AIN95" s="21"/>
      <c r="AIO95" s="21"/>
      <c r="AIP95" s="21"/>
      <c r="AIQ95" s="21"/>
      <c r="AIR95" s="21"/>
      <c r="AIS95" s="21"/>
      <c r="AIT95" s="21"/>
      <c r="AIU95" s="21"/>
      <c r="AIV95" s="21"/>
      <c r="AIW95" s="21"/>
      <c r="AIX95" s="21"/>
      <c r="AIY95" s="21"/>
      <c r="AIZ95" s="21"/>
      <c r="AJA95" s="21"/>
      <c r="AJB95" s="21"/>
      <c r="AJC95" s="21"/>
      <c r="AJD95" s="21"/>
      <c r="AJE95" s="21"/>
      <c r="AJF95" s="21"/>
      <c r="AJG95" s="21"/>
      <c r="AJH95" s="21"/>
      <c r="AJI95" s="21"/>
      <c r="AJJ95" s="21"/>
      <c r="AJK95" s="21"/>
      <c r="AJL95" s="21"/>
      <c r="AJM95" s="21"/>
      <c r="AJN95" s="21"/>
      <c r="AJO95" s="21"/>
      <c r="AJP95" s="21"/>
      <c r="AJQ95" s="21"/>
      <c r="AJR95" s="21"/>
      <c r="AJS95" s="21"/>
      <c r="AJT95" s="21"/>
      <c r="AJU95" s="21"/>
      <c r="AJV95" s="21"/>
      <c r="AJW95" s="21"/>
      <c r="AJX95" s="21"/>
      <c r="AJY95" s="21"/>
      <c r="AJZ95" s="21"/>
      <c r="AKA95" s="21"/>
      <c r="AKB95" s="21"/>
      <c r="AKC95" s="21"/>
      <c r="AKD95" s="21"/>
      <c r="AKE95" s="21"/>
      <c r="AKF95" s="21"/>
      <c r="AKG95" s="21"/>
      <c r="AKH95" s="21"/>
      <c r="AKI95" s="21"/>
      <c r="AKJ95" s="21"/>
      <c r="AKK95" s="21"/>
      <c r="AKL95" s="21"/>
      <c r="AKM95" s="21"/>
      <c r="AKN95" s="21"/>
      <c r="AKO95" s="21"/>
      <c r="AKP95" s="21"/>
      <c r="AKQ95" s="21"/>
      <c r="AKR95" s="21"/>
      <c r="AKS95" s="21"/>
      <c r="AKT95" s="21"/>
      <c r="AKU95" s="21"/>
      <c r="AKV95" s="21"/>
      <c r="AKW95" s="21"/>
      <c r="AKX95" s="21"/>
      <c r="AKY95" s="21"/>
      <c r="AKZ95" s="21"/>
      <c r="ALA95" s="21"/>
      <c r="ALB95" s="21"/>
      <c r="ALC95" s="21"/>
      <c r="ALD95" s="21"/>
      <c r="ALE95" s="21"/>
      <c r="ALF95" s="21"/>
      <c r="ALG95" s="21"/>
      <c r="ALH95" s="21"/>
      <c r="ALI95" s="21"/>
      <c r="ALJ95" s="21"/>
      <c r="ALK95" s="21"/>
      <c r="ALL95" s="21"/>
      <c r="ALM95" s="21"/>
      <c r="ALN95" s="21"/>
      <c r="ALO95" s="21"/>
      <c r="ALP95" s="21"/>
      <c r="ALQ95" s="21"/>
      <c r="ALR95" s="21"/>
      <c r="ALS95" s="21"/>
      <c r="ALT95" s="21"/>
      <c r="ALU95" s="21"/>
      <c r="ALV95" s="21"/>
      <c r="ALW95" s="21"/>
      <c r="ALX95" s="21"/>
      <c r="ALY95" s="21"/>
      <c r="ALZ95" s="21"/>
      <c r="AMA95" s="21"/>
      <c r="AMB95" s="21"/>
      <c r="AMC95" s="21"/>
      <c r="AMD95" s="21"/>
      <c r="AME95" s="21"/>
      <c r="AMF95" s="21"/>
      <c r="AMG95" s="21"/>
      <c r="AMH95" s="21"/>
      <c r="AMI95" s="21"/>
      <c r="AMJ95" s="21"/>
      <c r="AMK95" s="21"/>
      <c r="AML95" s="21"/>
      <c r="AMM95" s="21"/>
      <c r="AMN95" s="21"/>
      <c r="AMO95" s="21"/>
    </row>
    <row r="96" spans="1:1029" s="137" customFormat="1" ht="18.75" customHeight="1">
      <c r="A96" s="377"/>
      <c r="B96" s="296"/>
      <c r="C96" s="298"/>
      <c r="D96" s="298"/>
      <c r="E96" s="298"/>
      <c r="F96" s="298"/>
      <c r="G96" s="298"/>
      <c r="H96" s="298"/>
      <c r="I96" s="378"/>
      <c r="J96" s="374" t="s">
        <v>139</v>
      </c>
      <c r="K96" s="374"/>
      <c r="L96" s="374"/>
      <c r="M96" s="374"/>
      <c r="N96" s="374"/>
      <c r="O96" s="374"/>
      <c r="P96" s="374"/>
      <c r="Q96" s="374"/>
      <c r="R96" s="374"/>
      <c r="S96" s="374"/>
      <c r="T96" s="259">
        <v>13</v>
      </c>
      <c r="U96" s="259">
        <v>5</v>
      </c>
      <c r="V96" s="255">
        <v>13</v>
      </c>
      <c r="W96" s="255">
        <v>10</v>
      </c>
      <c r="X96" s="259">
        <v>10</v>
      </c>
      <c r="Y96" s="259">
        <v>7</v>
      </c>
      <c r="Z96" s="142">
        <v>4</v>
      </c>
      <c r="AA96" s="142">
        <v>4</v>
      </c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  <c r="SO96" s="21"/>
      <c r="SP96" s="21"/>
      <c r="SQ96" s="21"/>
      <c r="SR96" s="21"/>
      <c r="SS96" s="21"/>
      <c r="ST96" s="21"/>
      <c r="SU96" s="21"/>
      <c r="SV96" s="21"/>
      <c r="SW96" s="21"/>
      <c r="SX96" s="21"/>
      <c r="SY96" s="21"/>
      <c r="SZ96" s="21"/>
      <c r="TA96" s="21"/>
      <c r="TB96" s="21"/>
      <c r="TC96" s="21"/>
      <c r="TD96" s="21"/>
      <c r="TE96" s="21"/>
      <c r="TF96" s="21"/>
      <c r="TG96" s="21"/>
      <c r="TH96" s="21"/>
      <c r="TI96" s="21"/>
      <c r="TJ96" s="21"/>
      <c r="TK96" s="21"/>
      <c r="TL96" s="21"/>
      <c r="TM96" s="21"/>
      <c r="TN96" s="21"/>
      <c r="TO96" s="21"/>
      <c r="TP96" s="21"/>
      <c r="TQ96" s="21"/>
      <c r="TR96" s="21"/>
      <c r="TS96" s="21"/>
      <c r="TT96" s="21"/>
      <c r="TU96" s="21"/>
      <c r="TV96" s="21"/>
      <c r="TW96" s="21"/>
      <c r="TX96" s="21"/>
      <c r="TY96" s="21"/>
      <c r="TZ96" s="21"/>
      <c r="UA96" s="21"/>
      <c r="UB96" s="21"/>
      <c r="UC96" s="21"/>
      <c r="UD96" s="21"/>
      <c r="UE96" s="21"/>
      <c r="UF96" s="21"/>
      <c r="UG96" s="21"/>
      <c r="UH96" s="21"/>
      <c r="UI96" s="21"/>
      <c r="UJ96" s="21"/>
      <c r="UK96" s="21"/>
      <c r="UL96" s="21"/>
      <c r="UM96" s="21"/>
      <c r="UN96" s="21"/>
      <c r="UO96" s="21"/>
      <c r="UP96" s="21"/>
      <c r="UQ96" s="21"/>
      <c r="UR96" s="21"/>
      <c r="US96" s="21"/>
      <c r="UT96" s="21"/>
      <c r="UU96" s="21"/>
      <c r="UV96" s="21"/>
      <c r="UW96" s="21"/>
      <c r="UX96" s="21"/>
      <c r="UY96" s="21"/>
      <c r="UZ96" s="21"/>
      <c r="VA96" s="21"/>
      <c r="VB96" s="21"/>
      <c r="VC96" s="21"/>
      <c r="VD96" s="21"/>
      <c r="VE96" s="21"/>
      <c r="VF96" s="21"/>
      <c r="VG96" s="21"/>
      <c r="VH96" s="21"/>
      <c r="VI96" s="21"/>
      <c r="VJ96" s="21"/>
      <c r="VK96" s="21"/>
      <c r="VL96" s="21"/>
      <c r="VM96" s="21"/>
      <c r="VN96" s="21"/>
      <c r="VO96" s="21"/>
      <c r="VP96" s="21"/>
      <c r="VQ96" s="21"/>
      <c r="VR96" s="21"/>
      <c r="VS96" s="21"/>
      <c r="VT96" s="21"/>
      <c r="VU96" s="21"/>
      <c r="VV96" s="21"/>
      <c r="VW96" s="21"/>
      <c r="VX96" s="21"/>
      <c r="VY96" s="21"/>
      <c r="VZ96" s="21"/>
      <c r="WA96" s="21"/>
      <c r="WB96" s="21"/>
      <c r="WC96" s="21"/>
      <c r="WD96" s="21"/>
      <c r="WE96" s="21"/>
      <c r="WF96" s="21"/>
      <c r="WG96" s="21"/>
      <c r="WH96" s="21"/>
      <c r="WI96" s="21"/>
      <c r="WJ96" s="21"/>
      <c r="WK96" s="21"/>
      <c r="WL96" s="21"/>
      <c r="WM96" s="21"/>
      <c r="WN96" s="21"/>
      <c r="WO96" s="21"/>
      <c r="WP96" s="21"/>
      <c r="WQ96" s="21"/>
      <c r="WR96" s="21"/>
      <c r="WS96" s="21"/>
      <c r="WT96" s="21"/>
      <c r="WU96" s="21"/>
      <c r="WV96" s="21"/>
      <c r="WW96" s="21"/>
      <c r="WX96" s="21"/>
      <c r="WY96" s="21"/>
      <c r="WZ96" s="21"/>
      <c r="XA96" s="21"/>
      <c r="XB96" s="21"/>
      <c r="XC96" s="21"/>
      <c r="XD96" s="21"/>
      <c r="XE96" s="21"/>
      <c r="XF96" s="21"/>
      <c r="XG96" s="21"/>
      <c r="XH96" s="21"/>
      <c r="XI96" s="21"/>
      <c r="XJ96" s="21"/>
      <c r="XK96" s="21"/>
      <c r="XL96" s="21"/>
      <c r="XM96" s="21"/>
      <c r="XN96" s="21"/>
      <c r="XO96" s="21"/>
      <c r="XP96" s="21"/>
      <c r="XQ96" s="21"/>
      <c r="XR96" s="21"/>
      <c r="XS96" s="21"/>
      <c r="XT96" s="21"/>
      <c r="XU96" s="21"/>
      <c r="XV96" s="21"/>
      <c r="XW96" s="21"/>
      <c r="XX96" s="21"/>
      <c r="XY96" s="21"/>
      <c r="XZ96" s="21"/>
      <c r="YA96" s="21"/>
      <c r="YB96" s="21"/>
      <c r="YC96" s="21"/>
      <c r="YD96" s="21"/>
      <c r="YE96" s="21"/>
      <c r="YF96" s="21"/>
      <c r="YG96" s="21"/>
      <c r="YH96" s="21"/>
      <c r="YI96" s="21"/>
      <c r="YJ96" s="21"/>
      <c r="YK96" s="21"/>
      <c r="YL96" s="21"/>
      <c r="YM96" s="21"/>
      <c r="YN96" s="21"/>
      <c r="YO96" s="21"/>
      <c r="YP96" s="21"/>
      <c r="YQ96" s="21"/>
      <c r="YR96" s="21"/>
      <c r="YS96" s="21"/>
      <c r="YT96" s="21"/>
      <c r="YU96" s="21"/>
      <c r="YV96" s="21"/>
      <c r="YW96" s="21"/>
      <c r="YX96" s="21"/>
      <c r="YY96" s="21"/>
      <c r="YZ96" s="21"/>
      <c r="ZA96" s="21"/>
      <c r="ZB96" s="21"/>
      <c r="ZC96" s="21"/>
      <c r="ZD96" s="21"/>
      <c r="ZE96" s="21"/>
      <c r="ZF96" s="21"/>
      <c r="ZG96" s="21"/>
      <c r="ZH96" s="21"/>
      <c r="ZI96" s="21"/>
      <c r="ZJ96" s="21"/>
      <c r="ZK96" s="21"/>
      <c r="ZL96" s="21"/>
      <c r="ZM96" s="21"/>
      <c r="ZN96" s="21"/>
      <c r="ZO96" s="21"/>
      <c r="ZP96" s="21"/>
      <c r="ZQ96" s="21"/>
      <c r="ZR96" s="21"/>
      <c r="ZS96" s="21"/>
      <c r="ZT96" s="21"/>
      <c r="ZU96" s="21"/>
      <c r="ZV96" s="21"/>
      <c r="ZW96" s="21"/>
      <c r="ZX96" s="21"/>
      <c r="ZY96" s="21"/>
      <c r="ZZ96" s="21"/>
      <c r="AAA96" s="21"/>
      <c r="AAB96" s="21"/>
      <c r="AAC96" s="21"/>
      <c r="AAD96" s="21"/>
      <c r="AAE96" s="21"/>
      <c r="AAF96" s="21"/>
      <c r="AAG96" s="21"/>
      <c r="AAH96" s="21"/>
      <c r="AAI96" s="21"/>
      <c r="AAJ96" s="21"/>
      <c r="AAK96" s="21"/>
      <c r="AAL96" s="21"/>
      <c r="AAM96" s="21"/>
      <c r="AAN96" s="21"/>
      <c r="AAO96" s="21"/>
      <c r="AAP96" s="21"/>
      <c r="AAQ96" s="21"/>
      <c r="AAR96" s="21"/>
      <c r="AAS96" s="21"/>
      <c r="AAT96" s="21"/>
      <c r="AAU96" s="21"/>
      <c r="AAV96" s="21"/>
      <c r="AAW96" s="21"/>
      <c r="AAX96" s="21"/>
      <c r="AAY96" s="21"/>
      <c r="AAZ96" s="21"/>
      <c r="ABA96" s="21"/>
      <c r="ABB96" s="21"/>
      <c r="ABC96" s="21"/>
      <c r="ABD96" s="21"/>
      <c r="ABE96" s="21"/>
      <c r="ABF96" s="21"/>
      <c r="ABG96" s="21"/>
      <c r="ABH96" s="21"/>
      <c r="ABI96" s="21"/>
      <c r="ABJ96" s="21"/>
      <c r="ABK96" s="21"/>
      <c r="ABL96" s="21"/>
      <c r="ABM96" s="21"/>
      <c r="ABN96" s="21"/>
      <c r="ABO96" s="21"/>
      <c r="ABP96" s="21"/>
      <c r="ABQ96" s="21"/>
      <c r="ABR96" s="21"/>
      <c r="ABS96" s="21"/>
      <c r="ABT96" s="21"/>
      <c r="ABU96" s="21"/>
      <c r="ABV96" s="21"/>
      <c r="ABW96" s="21"/>
      <c r="ABX96" s="21"/>
      <c r="ABY96" s="21"/>
      <c r="ABZ96" s="21"/>
      <c r="ACA96" s="21"/>
      <c r="ACB96" s="21"/>
      <c r="ACC96" s="21"/>
      <c r="ACD96" s="21"/>
      <c r="ACE96" s="21"/>
      <c r="ACF96" s="21"/>
      <c r="ACG96" s="21"/>
      <c r="ACH96" s="21"/>
      <c r="ACI96" s="21"/>
      <c r="ACJ96" s="21"/>
      <c r="ACK96" s="21"/>
      <c r="ACL96" s="21"/>
      <c r="ACM96" s="21"/>
      <c r="ACN96" s="21"/>
      <c r="ACO96" s="21"/>
      <c r="ACP96" s="21"/>
      <c r="ACQ96" s="21"/>
      <c r="ACR96" s="21"/>
      <c r="ACS96" s="21"/>
      <c r="ACT96" s="21"/>
      <c r="ACU96" s="21"/>
      <c r="ACV96" s="21"/>
      <c r="ACW96" s="21"/>
      <c r="ACX96" s="21"/>
      <c r="ACY96" s="21"/>
      <c r="ACZ96" s="21"/>
      <c r="ADA96" s="21"/>
      <c r="ADB96" s="21"/>
      <c r="ADC96" s="21"/>
      <c r="ADD96" s="21"/>
      <c r="ADE96" s="21"/>
      <c r="ADF96" s="21"/>
      <c r="ADG96" s="21"/>
      <c r="ADH96" s="21"/>
      <c r="ADI96" s="21"/>
      <c r="ADJ96" s="21"/>
      <c r="ADK96" s="21"/>
      <c r="ADL96" s="21"/>
      <c r="ADM96" s="21"/>
      <c r="ADN96" s="21"/>
      <c r="ADO96" s="21"/>
      <c r="ADP96" s="21"/>
      <c r="ADQ96" s="21"/>
      <c r="ADR96" s="21"/>
      <c r="ADS96" s="21"/>
      <c r="ADT96" s="21"/>
      <c r="ADU96" s="21"/>
      <c r="ADV96" s="21"/>
      <c r="ADW96" s="21"/>
      <c r="ADX96" s="21"/>
      <c r="ADY96" s="21"/>
      <c r="ADZ96" s="21"/>
      <c r="AEA96" s="21"/>
      <c r="AEB96" s="21"/>
      <c r="AEC96" s="21"/>
      <c r="AED96" s="21"/>
      <c r="AEE96" s="21"/>
      <c r="AEF96" s="21"/>
      <c r="AEG96" s="21"/>
      <c r="AEH96" s="21"/>
      <c r="AEI96" s="21"/>
      <c r="AEJ96" s="21"/>
      <c r="AEK96" s="21"/>
      <c r="AEL96" s="21"/>
      <c r="AEM96" s="21"/>
      <c r="AEN96" s="21"/>
      <c r="AEO96" s="21"/>
      <c r="AEP96" s="21"/>
      <c r="AEQ96" s="21"/>
      <c r="AER96" s="21"/>
      <c r="AES96" s="21"/>
      <c r="AET96" s="21"/>
      <c r="AEU96" s="21"/>
      <c r="AEV96" s="21"/>
      <c r="AEW96" s="21"/>
      <c r="AEX96" s="21"/>
      <c r="AEY96" s="21"/>
      <c r="AEZ96" s="21"/>
      <c r="AFA96" s="21"/>
      <c r="AFB96" s="21"/>
      <c r="AFC96" s="21"/>
      <c r="AFD96" s="21"/>
      <c r="AFE96" s="21"/>
      <c r="AFF96" s="21"/>
      <c r="AFG96" s="21"/>
      <c r="AFH96" s="21"/>
      <c r="AFI96" s="21"/>
      <c r="AFJ96" s="21"/>
      <c r="AFK96" s="21"/>
      <c r="AFL96" s="21"/>
      <c r="AFM96" s="21"/>
      <c r="AFN96" s="21"/>
      <c r="AFO96" s="21"/>
      <c r="AFP96" s="21"/>
      <c r="AFQ96" s="21"/>
      <c r="AFR96" s="21"/>
      <c r="AFS96" s="21"/>
      <c r="AFT96" s="21"/>
      <c r="AFU96" s="21"/>
      <c r="AFV96" s="21"/>
      <c r="AFW96" s="21"/>
      <c r="AFX96" s="21"/>
      <c r="AFY96" s="21"/>
      <c r="AFZ96" s="21"/>
      <c r="AGA96" s="21"/>
      <c r="AGB96" s="21"/>
      <c r="AGC96" s="21"/>
      <c r="AGD96" s="21"/>
      <c r="AGE96" s="21"/>
      <c r="AGF96" s="21"/>
      <c r="AGG96" s="21"/>
      <c r="AGH96" s="21"/>
      <c r="AGI96" s="21"/>
      <c r="AGJ96" s="21"/>
      <c r="AGK96" s="21"/>
      <c r="AGL96" s="21"/>
      <c r="AGM96" s="21"/>
      <c r="AGN96" s="21"/>
      <c r="AGO96" s="21"/>
      <c r="AGP96" s="21"/>
      <c r="AGQ96" s="21"/>
      <c r="AGR96" s="21"/>
      <c r="AGS96" s="21"/>
      <c r="AGT96" s="21"/>
      <c r="AGU96" s="21"/>
      <c r="AGV96" s="21"/>
      <c r="AGW96" s="21"/>
      <c r="AGX96" s="21"/>
      <c r="AGY96" s="21"/>
      <c r="AGZ96" s="21"/>
      <c r="AHA96" s="21"/>
      <c r="AHB96" s="21"/>
      <c r="AHC96" s="21"/>
      <c r="AHD96" s="21"/>
      <c r="AHE96" s="21"/>
      <c r="AHF96" s="21"/>
      <c r="AHG96" s="21"/>
      <c r="AHH96" s="21"/>
      <c r="AHI96" s="21"/>
      <c r="AHJ96" s="21"/>
      <c r="AHK96" s="21"/>
      <c r="AHL96" s="21"/>
      <c r="AHM96" s="21"/>
      <c r="AHN96" s="21"/>
      <c r="AHO96" s="21"/>
      <c r="AHP96" s="21"/>
      <c r="AHQ96" s="21"/>
      <c r="AHR96" s="21"/>
      <c r="AHS96" s="21"/>
      <c r="AHT96" s="21"/>
      <c r="AHU96" s="21"/>
      <c r="AHV96" s="21"/>
      <c r="AHW96" s="21"/>
      <c r="AHX96" s="21"/>
      <c r="AHY96" s="21"/>
      <c r="AHZ96" s="21"/>
      <c r="AIA96" s="21"/>
      <c r="AIB96" s="21"/>
      <c r="AIC96" s="21"/>
      <c r="AID96" s="21"/>
      <c r="AIE96" s="21"/>
      <c r="AIF96" s="21"/>
      <c r="AIG96" s="21"/>
      <c r="AIH96" s="21"/>
      <c r="AII96" s="21"/>
      <c r="AIJ96" s="21"/>
      <c r="AIK96" s="21"/>
      <c r="AIL96" s="21"/>
      <c r="AIM96" s="21"/>
      <c r="AIN96" s="21"/>
      <c r="AIO96" s="21"/>
      <c r="AIP96" s="21"/>
      <c r="AIQ96" s="21"/>
      <c r="AIR96" s="21"/>
      <c r="AIS96" s="21"/>
      <c r="AIT96" s="21"/>
      <c r="AIU96" s="21"/>
      <c r="AIV96" s="21"/>
      <c r="AIW96" s="21"/>
      <c r="AIX96" s="21"/>
      <c r="AIY96" s="21"/>
      <c r="AIZ96" s="21"/>
      <c r="AJA96" s="21"/>
      <c r="AJB96" s="21"/>
      <c r="AJC96" s="21"/>
      <c r="AJD96" s="21"/>
      <c r="AJE96" s="21"/>
      <c r="AJF96" s="21"/>
      <c r="AJG96" s="21"/>
      <c r="AJH96" s="21"/>
      <c r="AJI96" s="21"/>
      <c r="AJJ96" s="21"/>
      <c r="AJK96" s="21"/>
      <c r="AJL96" s="21"/>
      <c r="AJM96" s="21"/>
      <c r="AJN96" s="21"/>
      <c r="AJO96" s="21"/>
      <c r="AJP96" s="21"/>
      <c r="AJQ96" s="21"/>
      <c r="AJR96" s="21"/>
      <c r="AJS96" s="21"/>
      <c r="AJT96" s="21"/>
      <c r="AJU96" s="21"/>
      <c r="AJV96" s="21"/>
      <c r="AJW96" s="21"/>
      <c r="AJX96" s="21"/>
      <c r="AJY96" s="21"/>
      <c r="AJZ96" s="21"/>
      <c r="AKA96" s="21"/>
      <c r="AKB96" s="21"/>
      <c r="AKC96" s="21"/>
      <c r="AKD96" s="21"/>
      <c r="AKE96" s="21"/>
      <c r="AKF96" s="21"/>
      <c r="AKG96" s="21"/>
      <c r="AKH96" s="21"/>
      <c r="AKI96" s="21"/>
      <c r="AKJ96" s="21"/>
      <c r="AKK96" s="21"/>
      <c r="AKL96" s="21"/>
      <c r="AKM96" s="21"/>
      <c r="AKN96" s="21"/>
      <c r="AKO96" s="21"/>
      <c r="AKP96" s="21"/>
      <c r="AKQ96" s="21"/>
      <c r="AKR96" s="21"/>
      <c r="AKS96" s="21"/>
      <c r="AKT96" s="21"/>
      <c r="AKU96" s="21"/>
      <c r="AKV96" s="21"/>
      <c r="AKW96" s="21"/>
      <c r="AKX96" s="21"/>
      <c r="AKY96" s="21"/>
      <c r="AKZ96" s="21"/>
      <c r="ALA96" s="21"/>
      <c r="ALB96" s="21"/>
      <c r="ALC96" s="21"/>
      <c r="ALD96" s="21"/>
      <c r="ALE96" s="21"/>
      <c r="ALF96" s="21"/>
      <c r="ALG96" s="21"/>
      <c r="ALH96" s="21"/>
      <c r="ALI96" s="21"/>
      <c r="ALJ96" s="21"/>
      <c r="ALK96" s="21"/>
      <c r="ALL96" s="21"/>
      <c r="ALM96" s="21"/>
      <c r="ALN96" s="21"/>
      <c r="ALO96" s="21"/>
      <c r="ALP96" s="21"/>
      <c r="ALQ96" s="21"/>
      <c r="ALR96" s="21"/>
      <c r="ALS96" s="21"/>
      <c r="ALT96" s="21"/>
      <c r="ALU96" s="21"/>
      <c r="ALV96" s="21"/>
      <c r="ALW96" s="21"/>
      <c r="ALX96" s="21"/>
      <c r="ALY96" s="21"/>
      <c r="ALZ96" s="21"/>
      <c r="AMA96" s="21"/>
      <c r="AMB96" s="21"/>
      <c r="AMC96" s="21"/>
      <c r="AMD96" s="21"/>
      <c r="AME96" s="21"/>
      <c r="AMF96" s="21"/>
      <c r="AMG96" s="21"/>
      <c r="AMH96" s="21"/>
      <c r="AMI96" s="21"/>
      <c r="AMJ96" s="21"/>
      <c r="AMK96" s="21"/>
      <c r="AML96" s="21"/>
      <c r="AMM96" s="21"/>
      <c r="AMN96" s="21"/>
      <c r="AMO96" s="21"/>
    </row>
    <row r="97" spans="1:1029" s="137" customFormat="1" ht="19.5" customHeight="1">
      <c r="A97" s="377"/>
      <c r="B97" s="296"/>
      <c r="C97" s="298"/>
      <c r="D97" s="298"/>
      <c r="E97" s="298"/>
      <c r="F97" s="298"/>
      <c r="G97" s="298"/>
      <c r="H97" s="298"/>
      <c r="I97" s="378"/>
      <c r="J97" s="374" t="s">
        <v>140</v>
      </c>
      <c r="K97" s="374"/>
      <c r="L97" s="374"/>
      <c r="M97" s="374"/>
      <c r="N97" s="374"/>
      <c r="O97" s="374"/>
      <c r="P97" s="374"/>
      <c r="Q97" s="374"/>
      <c r="R97" s="374"/>
      <c r="S97" s="374"/>
      <c r="T97" s="259"/>
      <c r="U97" s="259"/>
      <c r="V97" s="255">
        <v>1</v>
      </c>
      <c r="W97" s="255">
        <v>1</v>
      </c>
      <c r="X97" s="259"/>
      <c r="Y97" s="259"/>
      <c r="Z97" s="142">
        <v>1</v>
      </c>
      <c r="AA97" s="142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/>
      <c r="KG97" s="21"/>
      <c r="KH97" s="21"/>
      <c r="KI97" s="21"/>
      <c r="KJ97" s="21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21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21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  <c r="MC97" s="21"/>
      <c r="MD97" s="21"/>
      <c r="ME97" s="21"/>
      <c r="MF97" s="21"/>
      <c r="MG97" s="21"/>
      <c r="MH97" s="21"/>
      <c r="MI97" s="21"/>
      <c r="MJ97" s="21"/>
      <c r="MK97" s="21"/>
      <c r="ML97" s="21"/>
      <c r="MM97" s="21"/>
      <c r="MN97" s="21"/>
      <c r="MO97" s="21"/>
      <c r="MP97" s="21"/>
      <c r="MQ97" s="21"/>
      <c r="MR97" s="21"/>
      <c r="MS97" s="21"/>
      <c r="MT97" s="21"/>
      <c r="MU97" s="21"/>
      <c r="MV97" s="21"/>
      <c r="MW97" s="21"/>
      <c r="MX97" s="21"/>
      <c r="MY97" s="21"/>
      <c r="MZ97" s="21"/>
      <c r="NA97" s="21"/>
      <c r="NB97" s="21"/>
      <c r="NC97" s="21"/>
      <c r="ND97" s="21"/>
      <c r="NE97" s="21"/>
      <c r="NF97" s="21"/>
      <c r="NG97" s="21"/>
      <c r="NH97" s="21"/>
      <c r="NI97" s="21"/>
      <c r="NJ97" s="21"/>
      <c r="NK97" s="21"/>
      <c r="NL97" s="21"/>
      <c r="NM97" s="21"/>
      <c r="NN97" s="21"/>
      <c r="NO97" s="21"/>
      <c r="NP97" s="21"/>
      <c r="NQ97" s="21"/>
      <c r="NR97" s="21"/>
      <c r="NS97" s="21"/>
      <c r="NT97" s="21"/>
      <c r="NU97" s="21"/>
      <c r="NV97" s="21"/>
      <c r="NW97" s="21"/>
      <c r="NX97" s="21"/>
      <c r="NY97" s="21"/>
      <c r="NZ97" s="21"/>
      <c r="OA97" s="21"/>
      <c r="OB97" s="21"/>
      <c r="OC97" s="21"/>
      <c r="OD97" s="21"/>
      <c r="OE97" s="21"/>
      <c r="OF97" s="21"/>
      <c r="OG97" s="21"/>
      <c r="OH97" s="21"/>
      <c r="OI97" s="21"/>
      <c r="OJ97" s="21"/>
      <c r="OK97" s="21"/>
      <c r="OL97" s="21"/>
      <c r="OM97" s="21"/>
      <c r="ON97" s="21"/>
      <c r="OO97" s="21"/>
      <c r="OP97" s="21"/>
      <c r="OQ97" s="21"/>
      <c r="OR97" s="21"/>
      <c r="OS97" s="21"/>
      <c r="OT97" s="21"/>
      <c r="OU97" s="21"/>
      <c r="OV97" s="21"/>
      <c r="OW97" s="21"/>
      <c r="OX97" s="21"/>
      <c r="OY97" s="21"/>
      <c r="OZ97" s="21"/>
      <c r="PA97" s="21"/>
      <c r="PB97" s="21"/>
      <c r="PC97" s="21"/>
      <c r="PD97" s="21"/>
      <c r="PE97" s="21"/>
      <c r="PF97" s="21"/>
      <c r="PG97" s="21"/>
      <c r="PH97" s="21"/>
      <c r="PI97" s="21"/>
      <c r="PJ97" s="21"/>
      <c r="PK97" s="21"/>
      <c r="PL97" s="21"/>
      <c r="PM97" s="21"/>
      <c r="PN97" s="21"/>
      <c r="PO97" s="21"/>
      <c r="PP97" s="21"/>
      <c r="PQ97" s="21"/>
      <c r="PR97" s="21"/>
      <c r="PS97" s="21"/>
      <c r="PT97" s="21"/>
      <c r="PU97" s="21"/>
      <c r="PV97" s="21"/>
      <c r="PW97" s="21"/>
      <c r="PX97" s="21"/>
      <c r="PY97" s="21"/>
      <c r="PZ97" s="21"/>
      <c r="QA97" s="21"/>
      <c r="QB97" s="21"/>
      <c r="QC97" s="21"/>
      <c r="QD97" s="21"/>
      <c r="QE97" s="21"/>
      <c r="QF97" s="21"/>
      <c r="QG97" s="21"/>
      <c r="QH97" s="21"/>
      <c r="QI97" s="21"/>
      <c r="QJ97" s="21"/>
      <c r="QK97" s="21"/>
      <c r="QL97" s="21"/>
      <c r="QM97" s="21"/>
      <c r="QN97" s="21"/>
      <c r="QO97" s="21"/>
      <c r="QP97" s="21"/>
      <c r="QQ97" s="21"/>
      <c r="QR97" s="21"/>
      <c r="QS97" s="21"/>
      <c r="QT97" s="21"/>
      <c r="QU97" s="21"/>
      <c r="QV97" s="21"/>
      <c r="QW97" s="21"/>
      <c r="QX97" s="21"/>
      <c r="QY97" s="21"/>
      <c r="QZ97" s="21"/>
      <c r="RA97" s="21"/>
      <c r="RB97" s="21"/>
      <c r="RC97" s="21"/>
      <c r="RD97" s="21"/>
      <c r="RE97" s="21"/>
      <c r="RF97" s="21"/>
      <c r="RG97" s="21"/>
      <c r="RH97" s="21"/>
      <c r="RI97" s="21"/>
      <c r="RJ97" s="21"/>
      <c r="RK97" s="21"/>
      <c r="RL97" s="21"/>
      <c r="RM97" s="21"/>
      <c r="RN97" s="21"/>
      <c r="RO97" s="21"/>
      <c r="RP97" s="21"/>
      <c r="RQ97" s="21"/>
      <c r="RR97" s="21"/>
      <c r="RS97" s="21"/>
      <c r="RT97" s="21"/>
      <c r="RU97" s="21"/>
      <c r="RV97" s="21"/>
      <c r="RW97" s="21"/>
      <c r="RX97" s="21"/>
      <c r="RY97" s="21"/>
      <c r="RZ97" s="21"/>
      <c r="SA97" s="21"/>
      <c r="SB97" s="21"/>
      <c r="SC97" s="21"/>
      <c r="SD97" s="21"/>
      <c r="SE97" s="21"/>
      <c r="SF97" s="21"/>
      <c r="SG97" s="21"/>
      <c r="SH97" s="21"/>
      <c r="SI97" s="21"/>
      <c r="SJ97" s="21"/>
      <c r="SK97" s="21"/>
      <c r="SL97" s="21"/>
      <c r="SM97" s="21"/>
      <c r="SN97" s="21"/>
      <c r="SO97" s="21"/>
      <c r="SP97" s="21"/>
      <c r="SQ97" s="21"/>
      <c r="SR97" s="21"/>
      <c r="SS97" s="21"/>
      <c r="ST97" s="21"/>
      <c r="SU97" s="21"/>
      <c r="SV97" s="21"/>
      <c r="SW97" s="21"/>
      <c r="SX97" s="21"/>
      <c r="SY97" s="21"/>
      <c r="SZ97" s="21"/>
      <c r="TA97" s="21"/>
      <c r="TB97" s="21"/>
      <c r="TC97" s="21"/>
      <c r="TD97" s="21"/>
      <c r="TE97" s="21"/>
      <c r="TF97" s="21"/>
      <c r="TG97" s="21"/>
      <c r="TH97" s="21"/>
      <c r="TI97" s="21"/>
      <c r="TJ97" s="21"/>
      <c r="TK97" s="21"/>
      <c r="TL97" s="21"/>
      <c r="TM97" s="21"/>
      <c r="TN97" s="21"/>
      <c r="TO97" s="21"/>
      <c r="TP97" s="21"/>
      <c r="TQ97" s="21"/>
      <c r="TR97" s="21"/>
      <c r="TS97" s="21"/>
      <c r="TT97" s="21"/>
      <c r="TU97" s="21"/>
      <c r="TV97" s="21"/>
      <c r="TW97" s="21"/>
      <c r="TX97" s="21"/>
      <c r="TY97" s="21"/>
      <c r="TZ97" s="21"/>
      <c r="UA97" s="21"/>
      <c r="UB97" s="21"/>
      <c r="UC97" s="21"/>
      <c r="UD97" s="21"/>
      <c r="UE97" s="21"/>
      <c r="UF97" s="21"/>
      <c r="UG97" s="21"/>
      <c r="UH97" s="21"/>
      <c r="UI97" s="21"/>
      <c r="UJ97" s="21"/>
      <c r="UK97" s="21"/>
      <c r="UL97" s="21"/>
      <c r="UM97" s="21"/>
      <c r="UN97" s="21"/>
      <c r="UO97" s="21"/>
      <c r="UP97" s="21"/>
      <c r="UQ97" s="21"/>
      <c r="UR97" s="21"/>
      <c r="US97" s="21"/>
      <c r="UT97" s="21"/>
      <c r="UU97" s="21"/>
      <c r="UV97" s="21"/>
      <c r="UW97" s="21"/>
      <c r="UX97" s="21"/>
      <c r="UY97" s="21"/>
      <c r="UZ97" s="21"/>
      <c r="VA97" s="21"/>
      <c r="VB97" s="21"/>
      <c r="VC97" s="21"/>
      <c r="VD97" s="21"/>
      <c r="VE97" s="21"/>
      <c r="VF97" s="21"/>
      <c r="VG97" s="21"/>
      <c r="VH97" s="21"/>
      <c r="VI97" s="21"/>
      <c r="VJ97" s="21"/>
      <c r="VK97" s="21"/>
      <c r="VL97" s="21"/>
      <c r="VM97" s="21"/>
      <c r="VN97" s="21"/>
      <c r="VO97" s="21"/>
      <c r="VP97" s="21"/>
      <c r="VQ97" s="21"/>
      <c r="VR97" s="21"/>
      <c r="VS97" s="21"/>
      <c r="VT97" s="21"/>
      <c r="VU97" s="21"/>
      <c r="VV97" s="21"/>
      <c r="VW97" s="21"/>
      <c r="VX97" s="21"/>
      <c r="VY97" s="21"/>
      <c r="VZ97" s="21"/>
      <c r="WA97" s="21"/>
      <c r="WB97" s="21"/>
      <c r="WC97" s="21"/>
      <c r="WD97" s="21"/>
      <c r="WE97" s="21"/>
      <c r="WF97" s="21"/>
      <c r="WG97" s="21"/>
      <c r="WH97" s="21"/>
      <c r="WI97" s="21"/>
      <c r="WJ97" s="21"/>
      <c r="WK97" s="21"/>
      <c r="WL97" s="21"/>
      <c r="WM97" s="21"/>
      <c r="WN97" s="21"/>
      <c r="WO97" s="21"/>
      <c r="WP97" s="21"/>
      <c r="WQ97" s="21"/>
      <c r="WR97" s="21"/>
      <c r="WS97" s="21"/>
      <c r="WT97" s="21"/>
      <c r="WU97" s="21"/>
      <c r="WV97" s="21"/>
      <c r="WW97" s="21"/>
      <c r="WX97" s="21"/>
      <c r="WY97" s="21"/>
      <c r="WZ97" s="21"/>
      <c r="XA97" s="21"/>
      <c r="XB97" s="21"/>
      <c r="XC97" s="21"/>
      <c r="XD97" s="21"/>
      <c r="XE97" s="21"/>
      <c r="XF97" s="21"/>
      <c r="XG97" s="21"/>
      <c r="XH97" s="21"/>
      <c r="XI97" s="21"/>
      <c r="XJ97" s="21"/>
      <c r="XK97" s="21"/>
      <c r="XL97" s="21"/>
      <c r="XM97" s="21"/>
      <c r="XN97" s="21"/>
      <c r="XO97" s="21"/>
      <c r="XP97" s="21"/>
      <c r="XQ97" s="21"/>
      <c r="XR97" s="21"/>
      <c r="XS97" s="21"/>
      <c r="XT97" s="21"/>
      <c r="XU97" s="21"/>
      <c r="XV97" s="21"/>
      <c r="XW97" s="21"/>
      <c r="XX97" s="21"/>
      <c r="XY97" s="21"/>
      <c r="XZ97" s="21"/>
      <c r="YA97" s="21"/>
      <c r="YB97" s="21"/>
      <c r="YC97" s="21"/>
      <c r="YD97" s="21"/>
      <c r="YE97" s="21"/>
      <c r="YF97" s="21"/>
      <c r="YG97" s="21"/>
      <c r="YH97" s="21"/>
      <c r="YI97" s="21"/>
      <c r="YJ97" s="21"/>
      <c r="YK97" s="21"/>
      <c r="YL97" s="21"/>
      <c r="YM97" s="21"/>
      <c r="YN97" s="21"/>
      <c r="YO97" s="21"/>
      <c r="YP97" s="21"/>
      <c r="YQ97" s="21"/>
      <c r="YR97" s="21"/>
      <c r="YS97" s="21"/>
      <c r="YT97" s="21"/>
      <c r="YU97" s="21"/>
      <c r="YV97" s="21"/>
      <c r="YW97" s="21"/>
      <c r="YX97" s="21"/>
      <c r="YY97" s="21"/>
      <c r="YZ97" s="21"/>
      <c r="ZA97" s="21"/>
      <c r="ZB97" s="21"/>
      <c r="ZC97" s="21"/>
      <c r="ZD97" s="21"/>
      <c r="ZE97" s="21"/>
      <c r="ZF97" s="21"/>
      <c r="ZG97" s="21"/>
      <c r="ZH97" s="21"/>
      <c r="ZI97" s="21"/>
      <c r="ZJ97" s="21"/>
      <c r="ZK97" s="21"/>
      <c r="ZL97" s="21"/>
      <c r="ZM97" s="21"/>
      <c r="ZN97" s="21"/>
      <c r="ZO97" s="21"/>
      <c r="ZP97" s="21"/>
      <c r="ZQ97" s="21"/>
      <c r="ZR97" s="21"/>
      <c r="ZS97" s="21"/>
      <c r="ZT97" s="21"/>
      <c r="ZU97" s="21"/>
      <c r="ZV97" s="21"/>
      <c r="ZW97" s="21"/>
      <c r="ZX97" s="21"/>
      <c r="ZY97" s="21"/>
      <c r="ZZ97" s="21"/>
      <c r="AAA97" s="21"/>
      <c r="AAB97" s="21"/>
      <c r="AAC97" s="21"/>
      <c r="AAD97" s="21"/>
      <c r="AAE97" s="21"/>
      <c r="AAF97" s="21"/>
      <c r="AAG97" s="21"/>
      <c r="AAH97" s="21"/>
      <c r="AAI97" s="21"/>
      <c r="AAJ97" s="21"/>
      <c r="AAK97" s="21"/>
      <c r="AAL97" s="21"/>
      <c r="AAM97" s="21"/>
      <c r="AAN97" s="21"/>
      <c r="AAO97" s="21"/>
      <c r="AAP97" s="21"/>
      <c r="AAQ97" s="21"/>
      <c r="AAR97" s="21"/>
      <c r="AAS97" s="21"/>
      <c r="AAT97" s="21"/>
      <c r="AAU97" s="21"/>
      <c r="AAV97" s="21"/>
      <c r="AAW97" s="21"/>
      <c r="AAX97" s="21"/>
      <c r="AAY97" s="21"/>
      <c r="AAZ97" s="21"/>
      <c r="ABA97" s="21"/>
      <c r="ABB97" s="21"/>
      <c r="ABC97" s="21"/>
      <c r="ABD97" s="21"/>
      <c r="ABE97" s="21"/>
      <c r="ABF97" s="21"/>
      <c r="ABG97" s="21"/>
      <c r="ABH97" s="21"/>
      <c r="ABI97" s="21"/>
      <c r="ABJ97" s="21"/>
      <c r="ABK97" s="21"/>
      <c r="ABL97" s="21"/>
      <c r="ABM97" s="21"/>
      <c r="ABN97" s="21"/>
      <c r="ABO97" s="21"/>
      <c r="ABP97" s="21"/>
      <c r="ABQ97" s="21"/>
      <c r="ABR97" s="21"/>
      <c r="ABS97" s="21"/>
      <c r="ABT97" s="21"/>
      <c r="ABU97" s="21"/>
      <c r="ABV97" s="21"/>
      <c r="ABW97" s="21"/>
      <c r="ABX97" s="21"/>
      <c r="ABY97" s="21"/>
      <c r="ABZ97" s="21"/>
      <c r="ACA97" s="21"/>
      <c r="ACB97" s="21"/>
      <c r="ACC97" s="21"/>
      <c r="ACD97" s="21"/>
      <c r="ACE97" s="21"/>
      <c r="ACF97" s="21"/>
      <c r="ACG97" s="21"/>
      <c r="ACH97" s="21"/>
      <c r="ACI97" s="21"/>
      <c r="ACJ97" s="21"/>
      <c r="ACK97" s="21"/>
      <c r="ACL97" s="21"/>
      <c r="ACM97" s="21"/>
      <c r="ACN97" s="21"/>
      <c r="ACO97" s="21"/>
      <c r="ACP97" s="21"/>
      <c r="ACQ97" s="21"/>
      <c r="ACR97" s="21"/>
      <c r="ACS97" s="21"/>
      <c r="ACT97" s="21"/>
      <c r="ACU97" s="21"/>
      <c r="ACV97" s="21"/>
      <c r="ACW97" s="21"/>
      <c r="ACX97" s="21"/>
      <c r="ACY97" s="21"/>
      <c r="ACZ97" s="21"/>
      <c r="ADA97" s="21"/>
      <c r="ADB97" s="21"/>
      <c r="ADC97" s="21"/>
      <c r="ADD97" s="21"/>
      <c r="ADE97" s="21"/>
      <c r="ADF97" s="21"/>
      <c r="ADG97" s="21"/>
      <c r="ADH97" s="21"/>
      <c r="ADI97" s="21"/>
      <c r="ADJ97" s="21"/>
      <c r="ADK97" s="21"/>
      <c r="ADL97" s="21"/>
      <c r="ADM97" s="21"/>
      <c r="ADN97" s="21"/>
      <c r="ADO97" s="21"/>
      <c r="ADP97" s="21"/>
      <c r="ADQ97" s="21"/>
      <c r="ADR97" s="21"/>
      <c r="ADS97" s="21"/>
      <c r="ADT97" s="21"/>
      <c r="ADU97" s="21"/>
      <c r="ADV97" s="21"/>
      <c r="ADW97" s="21"/>
      <c r="ADX97" s="21"/>
      <c r="ADY97" s="21"/>
      <c r="ADZ97" s="21"/>
      <c r="AEA97" s="21"/>
      <c r="AEB97" s="21"/>
      <c r="AEC97" s="21"/>
      <c r="AED97" s="21"/>
      <c r="AEE97" s="21"/>
      <c r="AEF97" s="21"/>
      <c r="AEG97" s="21"/>
      <c r="AEH97" s="21"/>
      <c r="AEI97" s="21"/>
      <c r="AEJ97" s="21"/>
      <c r="AEK97" s="21"/>
      <c r="AEL97" s="21"/>
      <c r="AEM97" s="21"/>
      <c r="AEN97" s="21"/>
      <c r="AEO97" s="21"/>
      <c r="AEP97" s="21"/>
      <c r="AEQ97" s="21"/>
      <c r="AER97" s="21"/>
      <c r="AES97" s="21"/>
      <c r="AET97" s="21"/>
      <c r="AEU97" s="21"/>
      <c r="AEV97" s="21"/>
      <c r="AEW97" s="21"/>
      <c r="AEX97" s="21"/>
      <c r="AEY97" s="21"/>
      <c r="AEZ97" s="21"/>
      <c r="AFA97" s="21"/>
      <c r="AFB97" s="21"/>
      <c r="AFC97" s="21"/>
      <c r="AFD97" s="21"/>
      <c r="AFE97" s="21"/>
      <c r="AFF97" s="21"/>
      <c r="AFG97" s="21"/>
      <c r="AFH97" s="21"/>
      <c r="AFI97" s="21"/>
      <c r="AFJ97" s="21"/>
      <c r="AFK97" s="21"/>
      <c r="AFL97" s="21"/>
      <c r="AFM97" s="21"/>
      <c r="AFN97" s="21"/>
      <c r="AFO97" s="21"/>
      <c r="AFP97" s="21"/>
      <c r="AFQ97" s="21"/>
      <c r="AFR97" s="21"/>
      <c r="AFS97" s="21"/>
      <c r="AFT97" s="21"/>
      <c r="AFU97" s="21"/>
      <c r="AFV97" s="21"/>
      <c r="AFW97" s="21"/>
      <c r="AFX97" s="21"/>
      <c r="AFY97" s="21"/>
      <c r="AFZ97" s="21"/>
      <c r="AGA97" s="21"/>
      <c r="AGB97" s="21"/>
      <c r="AGC97" s="21"/>
      <c r="AGD97" s="21"/>
      <c r="AGE97" s="21"/>
      <c r="AGF97" s="21"/>
      <c r="AGG97" s="21"/>
      <c r="AGH97" s="21"/>
      <c r="AGI97" s="21"/>
      <c r="AGJ97" s="21"/>
      <c r="AGK97" s="21"/>
      <c r="AGL97" s="21"/>
      <c r="AGM97" s="21"/>
      <c r="AGN97" s="21"/>
      <c r="AGO97" s="21"/>
      <c r="AGP97" s="21"/>
      <c r="AGQ97" s="21"/>
      <c r="AGR97" s="21"/>
      <c r="AGS97" s="21"/>
      <c r="AGT97" s="21"/>
      <c r="AGU97" s="21"/>
      <c r="AGV97" s="21"/>
      <c r="AGW97" s="21"/>
      <c r="AGX97" s="21"/>
      <c r="AGY97" s="21"/>
      <c r="AGZ97" s="21"/>
      <c r="AHA97" s="21"/>
      <c r="AHB97" s="21"/>
      <c r="AHC97" s="21"/>
      <c r="AHD97" s="21"/>
      <c r="AHE97" s="21"/>
      <c r="AHF97" s="21"/>
      <c r="AHG97" s="21"/>
      <c r="AHH97" s="21"/>
      <c r="AHI97" s="21"/>
      <c r="AHJ97" s="21"/>
      <c r="AHK97" s="21"/>
      <c r="AHL97" s="21"/>
      <c r="AHM97" s="21"/>
      <c r="AHN97" s="21"/>
      <c r="AHO97" s="21"/>
      <c r="AHP97" s="21"/>
      <c r="AHQ97" s="21"/>
      <c r="AHR97" s="21"/>
      <c r="AHS97" s="21"/>
      <c r="AHT97" s="21"/>
      <c r="AHU97" s="21"/>
      <c r="AHV97" s="21"/>
      <c r="AHW97" s="21"/>
      <c r="AHX97" s="21"/>
      <c r="AHY97" s="21"/>
      <c r="AHZ97" s="21"/>
      <c r="AIA97" s="21"/>
      <c r="AIB97" s="21"/>
      <c r="AIC97" s="21"/>
      <c r="AID97" s="21"/>
      <c r="AIE97" s="21"/>
      <c r="AIF97" s="21"/>
      <c r="AIG97" s="21"/>
      <c r="AIH97" s="21"/>
      <c r="AII97" s="21"/>
      <c r="AIJ97" s="21"/>
      <c r="AIK97" s="21"/>
      <c r="AIL97" s="21"/>
      <c r="AIM97" s="21"/>
      <c r="AIN97" s="21"/>
      <c r="AIO97" s="21"/>
      <c r="AIP97" s="21"/>
      <c r="AIQ97" s="21"/>
      <c r="AIR97" s="21"/>
      <c r="AIS97" s="21"/>
      <c r="AIT97" s="21"/>
      <c r="AIU97" s="21"/>
      <c r="AIV97" s="21"/>
      <c r="AIW97" s="21"/>
      <c r="AIX97" s="21"/>
      <c r="AIY97" s="21"/>
      <c r="AIZ97" s="21"/>
      <c r="AJA97" s="21"/>
      <c r="AJB97" s="21"/>
      <c r="AJC97" s="21"/>
      <c r="AJD97" s="21"/>
      <c r="AJE97" s="21"/>
      <c r="AJF97" s="21"/>
      <c r="AJG97" s="21"/>
      <c r="AJH97" s="21"/>
      <c r="AJI97" s="21"/>
      <c r="AJJ97" s="21"/>
      <c r="AJK97" s="21"/>
      <c r="AJL97" s="21"/>
      <c r="AJM97" s="21"/>
      <c r="AJN97" s="21"/>
      <c r="AJO97" s="21"/>
      <c r="AJP97" s="21"/>
      <c r="AJQ97" s="21"/>
      <c r="AJR97" s="21"/>
      <c r="AJS97" s="21"/>
      <c r="AJT97" s="21"/>
      <c r="AJU97" s="21"/>
      <c r="AJV97" s="21"/>
      <c r="AJW97" s="21"/>
      <c r="AJX97" s="21"/>
      <c r="AJY97" s="21"/>
      <c r="AJZ97" s="21"/>
      <c r="AKA97" s="21"/>
      <c r="AKB97" s="21"/>
      <c r="AKC97" s="21"/>
      <c r="AKD97" s="21"/>
      <c r="AKE97" s="21"/>
      <c r="AKF97" s="21"/>
      <c r="AKG97" s="21"/>
      <c r="AKH97" s="21"/>
      <c r="AKI97" s="21"/>
      <c r="AKJ97" s="21"/>
      <c r="AKK97" s="21"/>
      <c r="AKL97" s="21"/>
      <c r="AKM97" s="21"/>
      <c r="AKN97" s="21"/>
      <c r="AKO97" s="21"/>
      <c r="AKP97" s="21"/>
      <c r="AKQ97" s="21"/>
      <c r="AKR97" s="21"/>
      <c r="AKS97" s="21"/>
      <c r="AKT97" s="21"/>
      <c r="AKU97" s="21"/>
      <c r="AKV97" s="21"/>
      <c r="AKW97" s="21"/>
      <c r="AKX97" s="21"/>
      <c r="AKY97" s="21"/>
      <c r="AKZ97" s="21"/>
      <c r="ALA97" s="21"/>
      <c r="ALB97" s="21"/>
      <c r="ALC97" s="21"/>
      <c r="ALD97" s="21"/>
      <c r="ALE97" s="21"/>
      <c r="ALF97" s="21"/>
      <c r="ALG97" s="21"/>
      <c r="ALH97" s="21"/>
      <c r="ALI97" s="21"/>
      <c r="ALJ97" s="21"/>
      <c r="ALK97" s="21"/>
      <c r="ALL97" s="21"/>
      <c r="ALM97" s="21"/>
      <c r="ALN97" s="21"/>
      <c r="ALO97" s="21"/>
      <c r="ALP97" s="21"/>
      <c r="ALQ97" s="21"/>
      <c r="ALR97" s="21"/>
      <c r="ALS97" s="21"/>
      <c r="ALT97" s="21"/>
      <c r="ALU97" s="21"/>
      <c r="ALV97" s="21"/>
      <c r="ALW97" s="21"/>
      <c r="ALX97" s="21"/>
      <c r="ALY97" s="21"/>
      <c r="ALZ97" s="21"/>
      <c r="AMA97" s="21"/>
      <c r="AMB97" s="21"/>
      <c r="AMC97" s="21"/>
      <c r="AMD97" s="21"/>
      <c r="AME97" s="21"/>
      <c r="AMF97" s="21"/>
      <c r="AMG97" s="21"/>
      <c r="AMH97" s="21"/>
      <c r="AMI97" s="21"/>
      <c r="AMJ97" s="21"/>
      <c r="AMK97" s="21"/>
      <c r="AML97" s="21"/>
      <c r="AMM97" s="21"/>
      <c r="AMN97" s="21"/>
      <c r="AMO97" s="21"/>
    </row>
    <row r="98" spans="1:1029" ht="19.5">
      <c r="A98" s="299"/>
      <c r="B98" s="299"/>
      <c r="C98" s="299"/>
      <c r="D98" s="299"/>
      <c r="E98" s="299"/>
      <c r="F98" s="300"/>
      <c r="G98" s="300"/>
      <c r="H98" s="300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301"/>
      <c r="W98" s="301"/>
      <c r="X98" s="299"/>
      <c r="Y98" s="299"/>
    </row>
    <row r="99" spans="1:1029">
      <c r="F99" s="155"/>
    </row>
    <row r="100" spans="1:1029">
      <c r="F100" s="155"/>
    </row>
    <row r="101" spans="1:1029">
      <c r="F101" s="155"/>
    </row>
    <row r="102" spans="1:1029">
      <c r="F102" s="155"/>
    </row>
    <row r="103" spans="1:1029">
      <c r="F103" s="155"/>
    </row>
    <row r="104" spans="1:1029">
      <c r="F104" s="155"/>
    </row>
    <row r="105" spans="1:1029">
      <c r="F105" s="155"/>
    </row>
    <row r="106" spans="1:1029">
      <c r="F106" s="155"/>
    </row>
    <row r="107" spans="1:1029">
      <c r="F107" s="155"/>
    </row>
    <row r="108" spans="1:1029">
      <c r="F108" s="155"/>
    </row>
    <row r="109" spans="1:1029">
      <c r="F109" s="155"/>
    </row>
    <row r="110" spans="1:1029">
      <c r="F110" s="155"/>
    </row>
    <row r="111" spans="1:1029">
      <c r="F111" s="155"/>
    </row>
    <row r="112" spans="1:1029">
      <c r="F112" s="155"/>
    </row>
    <row r="113" spans="6:6">
      <c r="F113" s="155"/>
    </row>
    <row r="114" spans="6:6">
      <c r="F114" s="155"/>
    </row>
    <row r="115" spans="6:6">
      <c r="F115" s="155"/>
    </row>
    <row r="116" spans="6:6">
      <c r="F116" s="155"/>
    </row>
    <row r="117" spans="6:6">
      <c r="F117" s="155"/>
    </row>
    <row r="118" spans="6:6">
      <c r="F118" s="155"/>
    </row>
    <row r="119" spans="6:6">
      <c r="F119" s="155"/>
    </row>
    <row r="120" spans="6:6">
      <c r="F120" s="155"/>
    </row>
    <row r="121" spans="6:6">
      <c r="F121" s="155"/>
    </row>
    <row r="122" spans="6:6">
      <c r="F122" s="155"/>
    </row>
    <row r="123" spans="6:6">
      <c r="F123" s="155"/>
    </row>
    <row r="124" spans="6:6">
      <c r="F124" s="155"/>
    </row>
    <row r="125" spans="6:6">
      <c r="F125" s="155"/>
    </row>
    <row r="126" spans="6:6">
      <c r="F126" s="155"/>
    </row>
    <row r="127" spans="6:6">
      <c r="F127" s="155"/>
    </row>
    <row r="128" spans="6:6">
      <c r="F128" s="155"/>
    </row>
    <row r="129" spans="6:6">
      <c r="F129" s="155"/>
    </row>
    <row r="130" spans="6:6">
      <c r="F130" s="155"/>
    </row>
    <row r="131" spans="6:6">
      <c r="F131" s="155"/>
    </row>
    <row r="132" spans="6:6">
      <c r="F132" s="155"/>
    </row>
    <row r="133" spans="6:6">
      <c r="F133" s="155"/>
    </row>
    <row r="134" spans="6:6">
      <c r="F134" s="155"/>
    </row>
    <row r="135" spans="6:6">
      <c r="F135" s="155"/>
    </row>
    <row r="136" spans="6:6">
      <c r="F136" s="155"/>
    </row>
    <row r="137" spans="6:6">
      <c r="F137" s="155"/>
    </row>
    <row r="138" spans="6:6">
      <c r="F138" s="155"/>
    </row>
    <row r="139" spans="6:6">
      <c r="F139" s="155"/>
    </row>
    <row r="140" spans="6:6">
      <c r="F140" s="155"/>
    </row>
    <row r="141" spans="6:6">
      <c r="F141" s="155"/>
    </row>
    <row r="142" spans="6:6">
      <c r="F142" s="155"/>
    </row>
    <row r="143" spans="6:6">
      <c r="F143" s="155"/>
    </row>
    <row r="144" spans="6:6">
      <c r="F144" s="155"/>
    </row>
    <row r="145" spans="6:6">
      <c r="F145" s="155"/>
    </row>
    <row r="146" spans="6:6">
      <c r="F146" s="155"/>
    </row>
    <row r="147" spans="6:6">
      <c r="F147" s="155"/>
    </row>
    <row r="148" spans="6:6">
      <c r="F148" s="155"/>
    </row>
    <row r="149" spans="6:6">
      <c r="F149" s="155"/>
    </row>
    <row r="150" spans="6:6">
      <c r="F150" s="155"/>
    </row>
    <row r="151" spans="6:6">
      <c r="F151" s="155"/>
    </row>
    <row r="152" spans="6:6">
      <c r="F152" s="155"/>
    </row>
    <row r="153" spans="6:6">
      <c r="F153" s="155"/>
    </row>
    <row r="154" spans="6:6">
      <c r="F154" s="155"/>
    </row>
    <row r="155" spans="6:6">
      <c r="F155" s="155"/>
    </row>
    <row r="156" spans="6:6">
      <c r="F156" s="155"/>
    </row>
    <row r="157" spans="6:6">
      <c r="F157" s="155"/>
    </row>
    <row r="158" spans="6:6">
      <c r="F158" s="155"/>
    </row>
    <row r="159" spans="6:6">
      <c r="F159" s="155"/>
    </row>
    <row r="160" spans="6:6">
      <c r="F160" s="155"/>
    </row>
    <row r="161" spans="6:6">
      <c r="F161" s="155"/>
    </row>
    <row r="162" spans="6:6">
      <c r="F162" s="155"/>
    </row>
    <row r="163" spans="6:6">
      <c r="F163" s="155"/>
    </row>
    <row r="164" spans="6:6">
      <c r="F164" s="155"/>
    </row>
    <row r="165" spans="6:6">
      <c r="F165" s="155"/>
    </row>
    <row r="166" spans="6:6">
      <c r="F166" s="155"/>
    </row>
    <row r="167" spans="6:6">
      <c r="F167" s="155"/>
    </row>
    <row r="168" spans="6:6">
      <c r="F168" s="155"/>
    </row>
    <row r="169" spans="6:6">
      <c r="F169" s="155"/>
    </row>
    <row r="170" spans="6:6">
      <c r="F170" s="155"/>
    </row>
    <row r="171" spans="6:6">
      <c r="F171" s="155"/>
    </row>
    <row r="172" spans="6:6">
      <c r="F172" s="155"/>
    </row>
    <row r="173" spans="6:6">
      <c r="F173" s="155"/>
    </row>
    <row r="174" spans="6:6">
      <c r="F174" s="155"/>
    </row>
    <row r="175" spans="6:6">
      <c r="F175" s="155"/>
    </row>
    <row r="176" spans="6:6">
      <c r="F176" s="155"/>
    </row>
    <row r="177" spans="6:6">
      <c r="F177" s="155"/>
    </row>
    <row r="178" spans="6:6">
      <c r="F178" s="155"/>
    </row>
    <row r="179" spans="6:6">
      <c r="F179" s="155"/>
    </row>
    <row r="180" spans="6:6">
      <c r="F180" s="155"/>
    </row>
    <row r="181" spans="6:6">
      <c r="F181" s="155"/>
    </row>
    <row r="182" spans="6:6">
      <c r="F182" s="155"/>
    </row>
    <row r="183" spans="6:6">
      <c r="F183" s="155"/>
    </row>
    <row r="184" spans="6:6">
      <c r="F184" s="155"/>
    </row>
    <row r="185" spans="6:6">
      <c r="F185" s="155"/>
    </row>
    <row r="186" spans="6:6">
      <c r="F186" s="155"/>
    </row>
    <row r="187" spans="6:6">
      <c r="F187" s="155"/>
    </row>
    <row r="188" spans="6:6">
      <c r="F188" s="155"/>
    </row>
    <row r="189" spans="6:6">
      <c r="F189" s="155"/>
    </row>
    <row r="190" spans="6:6">
      <c r="F190" s="155"/>
    </row>
    <row r="191" spans="6:6">
      <c r="F191" s="155"/>
    </row>
    <row r="192" spans="6:6">
      <c r="F192" s="155"/>
    </row>
    <row r="193" spans="6:6">
      <c r="F193" s="155"/>
    </row>
    <row r="194" spans="6:6">
      <c r="F194" s="155"/>
    </row>
    <row r="195" spans="6:6">
      <c r="F195" s="155"/>
    </row>
    <row r="196" spans="6:6">
      <c r="F196" s="155"/>
    </row>
    <row r="197" spans="6:6">
      <c r="F197" s="155"/>
    </row>
    <row r="198" spans="6:6">
      <c r="F198" s="155"/>
    </row>
    <row r="199" spans="6:6">
      <c r="F199" s="155"/>
    </row>
    <row r="200" spans="6:6">
      <c r="F200" s="155"/>
    </row>
    <row r="201" spans="6:6">
      <c r="F201" s="155"/>
    </row>
    <row r="202" spans="6:6">
      <c r="F202" s="155"/>
    </row>
    <row r="203" spans="6:6">
      <c r="F203" s="155"/>
    </row>
    <row r="204" spans="6:6">
      <c r="F204" s="155"/>
    </row>
    <row r="205" spans="6:6">
      <c r="F205" s="155"/>
    </row>
    <row r="206" spans="6:6">
      <c r="F206" s="155"/>
    </row>
    <row r="207" spans="6:6">
      <c r="F207" s="155"/>
    </row>
    <row r="208" spans="6:6">
      <c r="F208" s="155"/>
    </row>
    <row r="209" spans="6:6">
      <c r="F209" s="155"/>
    </row>
    <row r="210" spans="6:6">
      <c r="F210" s="155"/>
    </row>
    <row r="211" spans="6:6">
      <c r="F211" s="155"/>
    </row>
    <row r="212" spans="6:6">
      <c r="F212" s="155"/>
    </row>
    <row r="213" spans="6:6">
      <c r="F213" s="155"/>
    </row>
    <row r="214" spans="6:6">
      <c r="F214" s="155"/>
    </row>
    <row r="215" spans="6:6">
      <c r="F215" s="155"/>
    </row>
    <row r="216" spans="6:6">
      <c r="F216" s="155"/>
    </row>
    <row r="217" spans="6:6">
      <c r="F217" s="155"/>
    </row>
    <row r="218" spans="6:6">
      <c r="F218" s="155"/>
    </row>
    <row r="219" spans="6:6">
      <c r="F219" s="155"/>
    </row>
    <row r="220" spans="6:6">
      <c r="F220" s="155"/>
    </row>
    <row r="221" spans="6:6">
      <c r="F221" s="155"/>
    </row>
    <row r="222" spans="6:6">
      <c r="F222" s="155"/>
    </row>
    <row r="223" spans="6:6">
      <c r="F223" s="155"/>
    </row>
    <row r="224" spans="6:6">
      <c r="F224" s="155"/>
    </row>
    <row r="225" spans="6:6">
      <c r="F225" s="155"/>
    </row>
    <row r="226" spans="6:6">
      <c r="F226" s="155"/>
    </row>
    <row r="227" spans="6:6">
      <c r="F227" s="155"/>
    </row>
    <row r="228" spans="6:6">
      <c r="F228" s="155"/>
    </row>
    <row r="229" spans="6:6">
      <c r="F229" s="155"/>
    </row>
    <row r="230" spans="6:6">
      <c r="F230" s="155"/>
    </row>
  </sheetData>
  <mergeCells count="39">
    <mergeCell ref="J94:S94"/>
    <mergeCell ref="J96:S96"/>
    <mergeCell ref="Z89:AA89"/>
    <mergeCell ref="T89:U89"/>
    <mergeCell ref="S2:S6"/>
    <mergeCell ref="V5:W5"/>
    <mergeCell ref="X5:Y5"/>
    <mergeCell ref="Z5:AA5"/>
    <mergeCell ref="T2:AA4"/>
    <mergeCell ref="V89:W89"/>
    <mergeCell ref="J90:S90"/>
    <mergeCell ref="J91:S91"/>
    <mergeCell ref="J92:S92"/>
    <mergeCell ref="J93:S93"/>
    <mergeCell ref="T5:U5"/>
    <mergeCell ref="F2:F6"/>
    <mergeCell ref="H2:R2"/>
    <mergeCell ref="P4:R5"/>
    <mergeCell ref="H3:R3"/>
    <mergeCell ref="G2:G6"/>
    <mergeCell ref="I4:L4"/>
    <mergeCell ref="M4:O4"/>
    <mergeCell ref="I5:I6"/>
    <mergeCell ref="A1:Y1"/>
    <mergeCell ref="J5:L5"/>
    <mergeCell ref="J95:S95"/>
    <mergeCell ref="H4:H6"/>
    <mergeCell ref="X89:Y89"/>
    <mergeCell ref="A94:A97"/>
    <mergeCell ref="I90:I97"/>
    <mergeCell ref="C91:E91"/>
    <mergeCell ref="C92:E92"/>
    <mergeCell ref="A2:A6"/>
    <mergeCell ref="B2:B6"/>
    <mergeCell ref="M5:M6"/>
    <mergeCell ref="N5:N6"/>
    <mergeCell ref="O5:O6"/>
    <mergeCell ref="J97:S97"/>
    <mergeCell ref="C2:E5"/>
  </mergeCells>
  <phoneticPr fontId="18" type="noConversion"/>
  <printOptions horizontalCentered="1"/>
  <pageMargins left="0.23622047244094491" right="0.23622047244094491" top="0.39370078740157483" bottom="0.39370078740157483" header="0" footer="0"/>
  <pageSetup paperSize="9" scale="44" firstPageNumber="0" fitToHeight="2" orientation="landscape" r:id="rId1"/>
  <rowBreaks count="1" manualBreakCount="1">
    <brk id="53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K79"/>
  <sheetViews>
    <sheetView zoomScale="120" zoomScaleNormal="120" workbookViewId="0">
      <selection activeCell="B7" sqref="B7"/>
    </sheetView>
  </sheetViews>
  <sheetFormatPr defaultRowHeight="10.5"/>
  <cols>
    <col min="1" max="1" width="16.83203125" customWidth="1"/>
    <col min="2" max="2" width="51.1640625" customWidth="1"/>
    <col min="3" max="10" width="10.6640625" customWidth="1"/>
    <col min="11" max="11" width="27.6640625" customWidth="1"/>
  </cols>
  <sheetData>
    <row r="3" spans="1:11" ht="18.75" customHeight="1">
      <c r="A3" s="380" t="s">
        <v>52</v>
      </c>
      <c r="B3" s="381" t="s">
        <v>218</v>
      </c>
      <c r="C3" s="383" t="s">
        <v>33</v>
      </c>
      <c r="D3" s="383" t="s">
        <v>219</v>
      </c>
      <c r="E3" s="381" t="s">
        <v>226</v>
      </c>
      <c r="F3" s="381"/>
      <c r="G3" s="381"/>
      <c r="H3" s="381"/>
      <c r="I3" s="381"/>
      <c r="J3" s="381"/>
      <c r="K3" s="381" t="s">
        <v>223</v>
      </c>
    </row>
    <row r="4" spans="1:11" ht="156" customHeight="1">
      <c r="A4" s="380"/>
      <c r="B4" s="381"/>
      <c r="C4" s="383"/>
      <c r="D4" s="383"/>
      <c r="E4" s="39" t="s">
        <v>220</v>
      </c>
      <c r="F4" s="39" t="s">
        <v>221</v>
      </c>
      <c r="G4" s="39" t="s">
        <v>222</v>
      </c>
      <c r="H4" s="39" t="s">
        <v>57</v>
      </c>
      <c r="I4" s="39" t="s">
        <v>148</v>
      </c>
      <c r="J4" s="39" t="s">
        <v>45</v>
      </c>
      <c r="K4" s="381"/>
    </row>
    <row r="5" spans="1:11" ht="19.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</row>
    <row r="6" spans="1:11" ht="19.5" hidden="1">
      <c r="A6" s="54"/>
      <c r="B6" s="54"/>
      <c r="C6" s="54">
        <f>C7+C21+C27+C30+C77+C78+C79</f>
        <v>4465</v>
      </c>
      <c r="D6" s="54"/>
      <c r="E6" s="54"/>
      <c r="F6" s="54"/>
      <c r="G6" s="54"/>
      <c r="H6" s="54"/>
      <c r="I6" s="54"/>
      <c r="J6" s="54"/>
      <c r="K6" s="54"/>
    </row>
    <row r="7" spans="1:11" ht="18.75">
      <c r="A7" s="55" t="s">
        <v>225</v>
      </c>
      <c r="B7" s="56" t="s">
        <v>224</v>
      </c>
      <c r="C7" s="55">
        <f>SUM(C8:C15)+C16+C20</f>
        <v>1404</v>
      </c>
      <c r="D7" s="55"/>
      <c r="E7" s="55">
        <f>SUM(E8:E15)+E16+E20</f>
        <v>459</v>
      </c>
      <c r="F7" s="55">
        <f>SUM(F8:F15)+F16+F20</f>
        <v>928</v>
      </c>
      <c r="G7" s="55"/>
      <c r="H7" s="55"/>
      <c r="I7" s="55"/>
      <c r="J7" s="55"/>
      <c r="K7" s="55"/>
    </row>
    <row r="8" spans="1:11" ht="18.75">
      <c r="A8" s="37" t="s">
        <v>182</v>
      </c>
      <c r="B8" s="57" t="s">
        <v>71</v>
      </c>
      <c r="C8" s="36">
        <v>39</v>
      </c>
      <c r="D8" s="36"/>
      <c r="E8" s="35">
        <v>17</v>
      </c>
      <c r="F8" s="35">
        <v>22</v>
      </c>
      <c r="G8" s="35"/>
      <c r="H8" s="36"/>
      <c r="I8" s="36"/>
      <c r="J8" s="35">
        <v>18</v>
      </c>
      <c r="K8" s="35">
        <v>1.2</v>
      </c>
    </row>
    <row r="9" spans="1:11" ht="18.75">
      <c r="A9" s="37" t="s">
        <v>183</v>
      </c>
      <c r="B9" s="57" t="s">
        <v>72</v>
      </c>
      <c r="C9" s="36">
        <v>117</v>
      </c>
      <c r="D9" s="36"/>
      <c r="E9" s="35">
        <v>51</v>
      </c>
      <c r="F9" s="35">
        <v>66</v>
      </c>
      <c r="G9" s="35"/>
      <c r="H9" s="36"/>
      <c r="I9" s="36"/>
      <c r="J9" s="35"/>
      <c r="K9" s="35">
        <v>1.2</v>
      </c>
    </row>
    <row r="10" spans="1:11" ht="18.75">
      <c r="A10" s="37" t="s">
        <v>184</v>
      </c>
      <c r="B10" s="57" t="s">
        <v>73</v>
      </c>
      <c r="C10" s="36">
        <v>117</v>
      </c>
      <c r="D10" s="36"/>
      <c r="E10" s="35">
        <v>51</v>
      </c>
      <c r="F10" s="35">
        <v>66</v>
      </c>
      <c r="G10" s="35"/>
      <c r="H10" s="36"/>
      <c r="I10" s="36"/>
      <c r="J10" s="35">
        <v>18</v>
      </c>
      <c r="K10" s="35">
        <v>1.2</v>
      </c>
    </row>
    <row r="11" spans="1:11" ht="37.5">
      <c r="A11" s="37" t="s">
        <v>185</v>
      </c>
      <c r="B11" s="57" t="s">
        <v>173</v>
      </c>
      <c r="C11" s="36">
        <v>234</v>
      </c>
      <c r="D11" s="36"/>
      <c r="E11" s="35">
        <v>102</v>
      </c>
      <c r="F11" s="35">
        <v>132</v>
      </c>
      <c r="G11" s="35"/>
      <c r="H11" s="36"/>
      <c r="I11" s="36"/>
      <c r="J11" s="35">
        <v>18</v>
      </c>
      <c r="K11" s="35">
        <v>1.2</v>
      </c>
    </row>
    <row r="12" spans="1:11" ht="18.75">
      <c r="A12" s="37" t="s">
        <v>186</v>
      </c>
      <c r="B12" s="57" t="s">
        <v>158</v>
      </c>
      <c r="C12" s="36">
        <v>78</v>
      </c>
      <c r="D12" s="36"/>
      <c r="E12" s="35">
        <v>34</v>
      </c>
      <c r="F12" s="35">
        <v>44</v>
      </c>
      <c r="G12" s="35"/>
      <c r="H12" s="36"/>
      <c r="I12" s="36"/>
      <c r="J12" s="35"/>
      <c r="K12" s="35">
        <v>1.2</v>
      </c>
    </row>
    <row r="13" spans="1:11" ht="18.75">
      <c r="A13" s="37" t="s">
        <v>187</v>
      </c>
      <c r="B13" s="57" t="s">
        <v>146</v>
      </c>
      <c r="C13" s="36">
        <v>39</v>
      </c>
      <c r="D13" s="36"/>
      <c r="E13" s="35">
        <v>17</v>
      </c>
      <c r="F13" s="35">
        <v>22</v>
      </c>
      <c r="G13" s="35"/>
      <c r="H13" s="36"/>
      <c r="I13" s="36"/>
      <c r="J13" s="35"/>
      <c r="K13" s="35">
        <v>4</v>
      </c>
    </row>
    <row r="14" spans="1:11" ht="18.75">
      <c r="A14" s="37" t="s">
        <v>188</v>
      </c>
      <c r="B14" s="57" t="s">
        <v>74</v>
      </c>
      <c r="C14" s="36">
        <v>117</v>
      </c>
      <c r="D14" s="36"/>
      <c r="E14" s="35"/>
      <c r="F14" s="35">
        <v>117</v>
      </c>
      <c r="G14" s="35"/>
      <c r="H14" s="36"/>
      <c r="I14" s="36"/>
      <c r="J14" s="35"/>
      <c r="K14" s="35">
        <v>1.2</v>
      </c>
    </row>
    <row r="15" spans="1:11" ht="37.5">
      <c r="A15" s="37" t="s">
        <v>189</v>
      </c>
      <c r="B15" s="57" t="s">
        <v>75</v>
      </c>
      <c r="C15" s="36">
        <v>39</v>
      </c>
      <c r="D15" s="36"/>
      <c r="E15" s="35">
        <v>17</v>
      </c>
      <c r="F15" s="35">
        <v>22</v>
      </c>
      <c r="G15" s="35"/>
      <c r="H15" s="36"/>
      <c r="I15" s="36"/>
      <c r="J15" s="35"/>
      <c r="K15" s="35">
        <v>1.2</v>
      </c>
    </row>
    <row r="16" spans="1:11" ht="37.5">
      <c r="A16" s="24"/>
      <c r="B16" s="58" t="s">
        <v>174</v>
      </c>
      <c r="C16" s="77">
        <v>312</v>
      </c>
      <c r="D16" s="77"/>
      <c r="E16" s="25">
        <f>E17+E18+E19</f>
        <v>102</v>
      </c>
      <c r="F16" s="25">
        <f>F17+F18+F19</f>
        <v>210</v>
      </c>
      <c r="G16" s="26"/>
      <c r="H16" s="27"/>
      <c r="I16" s="27"/>
      <c r="J16" s="26"/>
      <c r="K16" s="26"/>
    </row>
    <row r="17" spans="1:11" ht="18.75">
      <c r="A17" s="37" t="s">
        <v>181</v>
      </c>
      <c r="B17" s="57" t="s">
        <v>175</v>
      </c>
      <c r="C17" s="22">
        <v>156</v>
      </c>
      <c r="D17" s="22"/>
      <c r="E17" s="35">
        <v>34</v>
      </c>
      <c r="F17" s="35">
        <v>122</v>
      </c>
      <c r="G17" s="35"/>
      <c r="H17" s="22"/>
      <c r="I17" s="22"/>
      <c r="J17" s="23"/>
      <c r="K17" s="23">
        <v>1.2</v>
      </c>
    </row>
    <row r="18" spans="1:11" ht="18.75">
      <c r="A18" s="37" t="s">
        <v>190</v>
      </c>
      <c r="B18" s="57" t="s">
        <v>176</v>
      </c>
      <c r="C18" s="22">
        <v>39</v>
      </c>
      <c r="D18" s="22"/>
      <c r="E18" s="35">
        <v>17</v>
      </c>
      <c r="F18" s="35">
        <v>22</v>
      </c>
      <c r="G18" s="35"/>
      <c r="H18" s="22"/>
      <c r="I18" s="22"/>
      <c r="J18" s="23"/>
      <c r="K18" s="23">
        <v>3</v>
      </c>
    </row>
    <row r="19" spans="1:11" ht="37.5">
      <c r="A19" s="37" t="s">
        <v>191</v>
      </c>
      <c r="B19" s="57" t="s">
        <v>177</v>
      </c>
      <c r="C19" s="22">
        <v>117</v>
      </c>
      <c r="D19" s="22"/>
      <c r="E19" s="35">
        <v>51</v>
      </c>
      <c r="F19" s="35">
        <v>66</v>
      </c>
      <c r="G19" s="35"/>
      <c r="H19" s="22"/>
      <c r="I19" s="22"/>
      <c r="J19" s="23">
        <v>18</v>
      </c>
      <c r="K19" s="23">
        <v>1.2</v>
      </c>
    </row>
    <row r="20" spans="1:11" ht="18.75">
      <c r="A20" s="24" t="s">
        <v>203</v>
      </c>
      <c r="B20" s="58" t="s">
        <v>201</v>
      </c>
      <c r="C20" s="77">
        <v>312</v>
      </c>
      <c r="D20" s="77"/>
      <c r="E20" s="25">
        <v>68</v>
      </c>
      <c r="F20" s="25">
        <v>227</v>
      </c>
      <c r="G20" s="26"/>
      <c r="H20" s="27"/>
      <c r="I20" s="27"/>
      <c r="J20" s="26"/>
      <c r="K20" s="26"/>
    </row>
    <row r="21" spans="1:11" ht="37.5">
      <c r="A21" s="59" t="s">
        <v>76</v>
      </c>
      <c r="B21" s="60" t="s">
        <v>77</v>
      </c>
      <c r="C21" s="59">
        <f>SUM(C22:C26)</f>
        <v>364</v>
      </c>
      <c r="D21" s="59"/>
      <c r="E21" s="59">
        <f>SUM(E22:E26)</f>
        <v>102</v>
      </c>
      <c r="F21" s="59">
        <f>SUM(F22:F26)</f>
        <v>262</v>
      </c>
      <c r="G21" s="59"/>
      <c r="H21" s="59"/>
      <c r="I21" s="59"/>
      <c r="J21" s="59"/>
      <c r="K21" s="59"/>
    </row>
    <row r="22" spans="1:11" ht="18.75">
      <c r="A22" s="28" t="s">
        <v>78</v>
      </c>
      <c r="B22" s="61" t="s">
        <v>143</v>
      </c>
      <c r="C22" s="36">
        <v>36</v>
      </c>
      <c r="D22" s="22"/>
      <c r="E22" s="22">
        <f>C22-F22</f>
        <v>24</v>
      </c>
      <c r="F22" s="22">
        <v>12</v>
      </c>
      <c r="G22" s="22"/>
      <c r="H22" s="22"/>
      <c r="I22" s="22"/>
      <c r="J22" s="22"/>
      <c r="K22" s="22">
        <v>3</v>
      </c>
    </row>
    <row r="23" spans="1:11" ht="18.75">
      <c r="A23" s="28" t="s">
        <v>79</v>
      </c>
      <c r="B23" s="61" t="s">
        <v>80</v>
      </c>
      <c r="C23" s="36">
        <v>36</v>
      </c>
      <c r="D23" s="22"/>
      <c r="E23" s="22">
        <f t="shared" ref="E23:E76" si="0">C23-F23</f>
        <v>22</v>
      </c>
      <c r="F23" s="22">
        <v>14</v>
      </c>
      <c r="G23" s="22"/>
      <c r="H23" s="22"/>
      <c r="I23" s="22"/>
      <c r="J23" s="22"/>
      <c r="K23" s="22">
        <v>3</v>
      </c>
    </row>
    <row r="24" spans="1:11" s="45" customFormat="1" ht="37.5">
      <c r="A24" s="64" t="s">
        <v>81</v>
      </c>
      <c r="B24" s="62" t="s">
        <v>151</v>
      </c>
      <c r="C24" s="36">
        <v>128</v>
      </c>
      <c r="D24" s="36"/>
      <c r="E24" s="36">
        <f t="shared" si="0"/>
        <v>16</v>
      </c>
      <c r="F24" s="36">
        <v>112</v>
      </c>
      <c r="G24" s="36"/>
      <c r="H24" s="36"/>
      <c r="I24" s="36"/>
      <c r="J24" s="36"/>
      <c r="K24" s="81" t="s">
        <v>230</v>
      </c>
    </row>
    <row r="25" spans="1:11" s="45" customFormat="1" ht="18.75">
      <c r="A25" s="64" t="s">
        <v>82</v>
      </c>
      <c r="B25" s="62" t="s">
        <v>74</v>
      </c>
      <c r="C25" s="36">
        <v>128</v>
      </c>
      <c r="D25" s="36"/>
      <c r="E25" s="36">
        <f t="shared" si="0"/>
        <v>16</v>
      </c>
      <c r="F25" s="36">
        <v>112</v>
      </c>
      <c r="G25" s="36"/>
      <c r="H25" s="36"/>
      <c r="I25" s="36"/>
      <c r="J25" s="36"/>
      <c r="K25" s="81" t="s">
        <v>230</v>
      </c>
    </row>
    <row r="26" spans="1:11" s="45" customFormat="1" ht="18.75">
      <c r="A26" s="64" t="s">
        <v>83</v>
      </c>
      <c r="B26" s="62" t="s">
        <v>178</v>
      </c>
      <c r="C26" s="36">
        <v>36</v>
      </c>
      <c r="D26" s="36"/>
      <c r="E26" s="36">
        <f t="shared" si="0"/>
        <v>24</v>
      </c>
      <c r="F26" s="36">
        <v>12</v>
      </c>
      <c r="G26" s="36"/>
      <c r="H26" s="36"/>
      <c r="I26" s="36"/>
      <c r="J26" s="36"/>
      <c r="K26" s="36">
        <v>4</v>
      </c>
    </row>
    <row r="27" spans="1:11" ht="37.5">
      <c r="A27" s="48" t="s">
        <v>84</v>
      </c>
      <c r="B27" s="63" t="s">
        <v>85</v>
      </c>
      <c r="C27" s="50">
        <f>SUM(C28:C29)</f>
        <v>144</v>
      </c>
      <c r="D27" s="50"/>
      <c r="E27" s="49">
        <f t="shared" si="0"/>
        <v>76</v>
      </c>
      <c r="F27" s="50">
        <v>68</v>
      </c>
      <c r="G27" s="50"/>
      <c r="H27" s="50"/>
      <c r="I27" s="50"/>
      <c r="J27" s="50"/>
      <c r="K27" s="50"/>
    </row>
    <row r="28" spans="1:11" s="45" customFormat="1" ht="18.75">
      <c r="A28" s="64" t="s">
        <v>86</v>
      </c>
      <c r="B28" s="62" t="s">
        <v>87</v>
      </c>
      <c r="C28" s="36">
        <v>108</v>
      </c>
      <c r="D28" s="36"/>
      <c r="E28" s="65">
        <f t="shared" si="0"/>
        <v>60</v>
      </c>
      <c r="F28" s="36">
        <v>48</v>
      </c>
      <c r="G28" s="36"/>
      <c r="H28" s="36"/>
      <c r="I28" s="36"/>
      <c r="J28" s="36"/>
      <c r="K28" s="36">
        <v>3</v>
      </c>
    </row>
    <row r="29" spans="1:11" s="45" customFormat="1" ht="37.5">
      <c r="A29" s="64" t="s">
        <v>88</v>
      </c>
      <c r="B29" s="62" t="s">
        <v>89</v>
      </c>
      <c r="C29" s="36">
        <v>36</v>
      </c>
      <c r="D29" s="36"/>
      <c r="E29" s="65">
        <f t="shared" si="0"/>
        <v>16</v>
      </c>
      <c r="F29" s="36">
        <v>20</v>
      </c>
      <c r="G29" s="36"/>
      <c r="H29" s="36"/>
      <c r="I29" s="36"/>
      <c r="J29" s="36"/>
      <c r="K29" s="36">
        <v>3</v>
      </c>
    </row>
    <row r="30" spans="1:11" ht="37.5">
      <c r="A30" s="59" t="s">
        <v>192</v>
      </c>
      <c r="B30" s="60" t="s">
        <v>193</v>
      </c>
      <c r="C30" s="59">
        <f>C31+C34+C37+C40+C45+C46+C47+C52+C57+C62+C66+C70+C74</f>
        <v>2121</v>
      </c>
      <c r="D30" s="59"/>
      <c r="E30" s="59">
        <f>E31+E34+E37+E40+E45+E46+E47+E52+E57+E62+E66+E70+E74</f>
        <v>1445</v>
      </c>
      <c r="F30" s="59">
        <f>F31+F34+F37+F40+F45+F46+F47+F52+F57+F62+F66+F70+F74</f>
        <v>640</v>
      </c>
      <c r="G30" s="59"/>
      <c r="H30" s="59">
        <f>SUM(H31:H77)</f>
        <v>648</v>
      </c>
      <c r="I30" s="59">
        <f>SUM(I31:I77)</f>
        <v>16</v>
      </c>
      <c r="J30" s="59"/>
      <c r="K30" s="59"/>
    </row>
    <row r="31" spans="1:11" ht="37.5">
      <c r="A31" s="66" t="s">
        <v>194</v>
      </c>
      <c r="B31" s="67" t="s">
        <v>238</v>
      </c>
      <c r="C31" s="66">
        <f>SUM(C32:C33)</f>
        <v>142</v>
      </c>
      <c r="D31" s="66"/>
      <c r="E31" s="66">
        <f>SUM(E32:E33)</f>
        <v>36</v>
      </c>
      <c r="F31" s="66">
        <f>SUM(F32:F33)</f>
        <v>106</v>
      </c>
      <c r="G31" s="66"/>
      <c r="H31" s="66"/>
      <c r="I31" s="66"/>
      <c r="J31" s="66">
        <v>18</v>
      </c>
      <c r="K31" s="66"/>
    </row>
    <row r="32" spans="1:11" s="45" customFormat="1" ht="18.75">
      <c r="A32" s="38" t="s">
        <v>239</v>
      </c>
      <c r="B32" s="62" t="s">
        <v>90</v>
      </c>
      <c r="C32" s="36">
        <v>76</v>
      </c>
      <c r="D32" s="36"/>
      <c r="E32" s="65">
        <f t="shared" si="0"/>
        <v>10</v>
      </c>
      <c r="F32" s="36">
        <v>66</v>
      </c>
      <c r="G32" s="36"/>
      <c r="H32" s="36"/>
      <c r="I32" s="36"/>
      <c r="J32" s="36"/>
      <c r="K32" s="36">
        <v>3.4</v>
      </c>
    </row>
    <row r="33" spans="1:11" s="45" customFormat="1" ht="37.5">
      <c r="A33" s="38" t="s">
        <v>240</v>
      </c>
      <c r="B33" s="62" t="s">
        <v>97</v>
      </c>
      <c r="C33" s="36">
        <v>66</v>
      </c>
      <c r="D33" s="36"/>
      <c r="E33" s="65">
        <f t="shared" si="0"/>
        <v>26</v>
      </c>
      <c r="F33" s="36">
        <v>40</v>
      </c>
      <c r="G33" s="36"/>
      <c r="H33" s="36"/>
      <c r="I33" s="36"/>
      <c r="J33" s="36"/>
      <c r="K33" s="36">
        <v>4</v>
      </c>
    </row>
    <row r="34" spans="1:11" ht="18.75">
      <c r="A34" s="66" t="s">
        <v>195</v>
      </c>
      <c r="B34" s="82" t="s">
        <v>233</v>
      </c>
      <c r="C34" s="66">
        <f>SUM(C35:C36)</f>
        <v>183</v>
      </c>
      <c r="D34" s="50"/>
      <c r="E34" s="66">
        <f>SUM(E35:E36)</f>
        <v>117</v>
      </c>
      <c r="F34" s="66">
        <f>SUM(F35:F36)</f>
        <v>66</v>
      </c>
      <c r="G34" s="50"/>
      <c r="H34" s="50"/>
      <c r="I34" s="50"/>
      <c r="J34" s="49">
        <v>18</v>
      </c>
      <c r="K34" s="50"/>
    </row>
    <row r="35" spans="1:11" s="45" customFormat="1" ht="18.75">
      <c r="A35" s="38" t="s">
        <v>241</v>
      </c>
      <c r="B35" s="62" t="s">
        <v>91</v>
      </c>
      <c r="C35" s="36">
        <v>144</v>
      </c>
      <c r="D35" s="36"/>
      <c r="E35" s="65">
        <f t="shared" si="0"/>
        <v>92</v>
      </c>
      <c r="F35" s="36">
        <v>52</v>
      </c>
      <c r="G35" s="36"/>
      <c r="H35" s="36"/>
      <c r="I35" s="36"/>
      <c r="J35" s="36"/>
      <c r="K35" s="36" t="s">
        <v>249</v>
      </c>
    </row>
    <row r="36" spans="1:11" s="45" customFormat="1" ht="18.75">
      <c r="A36" s="38" t="s">
        <v>242</v>
      </c>
      <c r="B36" s="62" t="s">
        <v>95</v>
      </c>
      <c r="C36" s="36">
        <v>39</v>
      </c>
      <c r="D36" s="36"/>
      <c r="E36" s="65">
        <f t="shared" si="0"/>
        <v>25</v>
      </c>
      <c r="F36" s="36">
        <v>14</v>
      </c>
      <c r="G36" s="36"/>
      <c r="H36" s="36"/>
      <c r="I36" s="36"/>
      <c r="J36" s="36"/>
      <c r="K36" s="36">
        <v>1.2</v>
      </c>
    </row>
    <row r="37" spans="1:11" ht="18.75">
      <c r="A37" s="66" t="s">
        <v>196</v>
      </c>
      <c r="B37" s="82" t="s">
        <v>235</v>
      </c>
      <c r="C37" s="66">
        <f>SUM(C38:C39)</f>
        <v>68</v>
      </c>
      <c r="D37" s="50"/>
      <c r="E37" s="66">
        <f>SUM(E38:E39)</f>
        <v>48</v>
      </c>
      <c r="F37" s="66">
        <f>SUM(F38:F39)</f>
        <v>20</v>
      </c>
      <c r="G37" s="50"/>
      <c r="H37" s="50"/>
      <c r="I37" s="50"/>
      <c r="J37" s="50"/>
      <c r="K37" s="50"/>
    </row>
    <row r="38" spans="1:11" s="45" customFormat="1" ht="18.75">
      <c r="A38" s="38" t="s">
        <v>242</v>
      </c>
      <c r="B38" s="62" t="s">
        <v>99</v>
      </c>
      <c r="C38" s="36">
        <v>36</v>
      </c>
      <c r="D38" s="36"/>
      <c r="E38" s="65">
        <f t="shared" si="0"/>
        <v>22</v>
      </c>
      <c r="F38" s="36">
        <v>14</v>
      </c>
      <c r="G38" s="36"/>
      <c r="H38" s="36"/>
      <c r="I38" s="36"/>
      <c r="J38" s="36"/>
      <c r="K38" s="36">
        <v>6</v>
      </c>
    </row>
    <row r="39" spans="1:11" s="45" customFormat="1" ht="37.5">
      <c r="A39" s="38" t="s">
        <v>94</v>
      </c>
      <c r="B39" s="70" t="s">
        <v>234</v>
      </c>
      <c r="C39" s="36">
        <v>32</v>
      </c>
      <c r="D39" s="36"/>
      <c r="E39" s="65">
        <f t="shared" si="0"/>
        <v>26</v>
      </c>
      <c r="F39" s="36">
        <v>6</v>
      </c>
      <c r="G39" s="36"/>
      <c r="H39" s="36"/>
      <c r="I39" s="36"/>
      <c r="J39" s="36"/>
      <c r="K39" s="36">
        <v>6</v>
      </c>
    </row>
    <row r="40" spans="1:11" s="79" customFormat="1" ht="37.5">
      <c r="A40" s="78" t="s">
        <v>197</v>
      </c>
      <c r="B40" s="82" t="s">
        <v>236</v>
      </c>
      <c r="C40" s="66">
        <f>SUM(C41:C43)</f>
        <v>108</v>
      </c>
      <c r="D40" s="49"/>
      <c r="E40" s="66">
        <f>SUM(E41:E42)</f>
        <v>48</v>
      </c>
      <c r="F40" s="66">
        <f>SUM(F41:F42)</f>
        <v>24</v>
      </c>
      <c r="G40" s="49"/>
      <c r="H40" s="49"/>
      <c r="I40" s="49"/>
      <c r="J40" s="49">
        <v>18</v>
      </c>
      <c r="K40" s="49"/>
    </row>
    <row r="41" spans="1:11" s="45" customFormat="1" ht="37.5">
      <c r="A41" s="38" t="s">
        <v>96</v>
      </c>
      <c r="B41" s="62" t="s">
        <v>100</v>
      </c>
      <c r="C41" s="36">
        <v>36</v>
      </c>
      <c r="D41" s="36"/>
      <c r="E41" s="65">
        <f t="shared" si="0"/>
        <v>22</v>
      </c>
      <c r="F41" s="36">
        <v>14</v>
      </c>
      <c r="G41" s="36"/>
      <c r="H41" s="36"/>
      <c r="I41" s="36"/>
      <c r="J41" s="36"/>
      <c r="K41" s="36">
        <v>6</v>
      </c>
    </row>
    <row r="42" spans="1:11" s="45" customFormat="1" ht="18.75">
      <c r="A42" s="38" t="s">
        <v>98</v>
      </c>
      <c r="B42" s="62" t="s">
        <v>101</v>
      </c>
      <c r="C42" s="36">
        <v>36</v>
      </c>
      <c r="D42" s="36"/>
      <c r="E42" s="65">
        <f t="shared" si="0"/>
        <v>26</v>
      </c>
      <c r="F42" s="36">
        <v>10</v>
      </c>
      <c r="G42" s="36"/>
      <c r="H42" s="36"/>
      <c r="I42" s="36"/>
      <c r="J42" s="36"/>
      <c r="K42" s="36">
        <v>6</v>
      </c>
    </row>
    <row r="43" spans="1:11" ht="37.5">
      <c r="A43" s="38" t="s">
        <v>243</v>
      </c>
      <c r="B43" s="61" t="s">
        <v>92</v>
      </c>
      <c r="C43" s="22">
        <v>36</v>
      </c>
      <c r="D43" s="22"/>
      <c r="E43" s="29">
        <f t="shared" si="0"/>
        <v>24</v>
      </c>
      <c r="F43" s="22">
        <v>12</v>
      </c>
      <c r="G43" s="22"/>
      <c r="H43" s="22"/>
      <c r="I43" s="22"/>
      <c r="J43" s="22"/>
      <c r="K43" s="22">
        <v>3</v>
      </c>
    </row>
    <row r="44" spans="1:11" ht="18.75">
      <c r="A44" s="129"/>
      <c r="B44" s="63"/>
      <c r="C44" s="50"/>
      <c r="D44" s="50"/>
      <c r="E44" s="49"/>
      <c r="F44" s="50"/>
      <c r="G44" s="50"/>
      <c r="H44" s="50"/>
      <c r="I44" s="50"/>
      <c r="J44" s="50"/>
      <c r="K44" s="50"/>
    </row>
    <row r="45" spans="1:11" ht="18.75">
      <c r="A45" s="38" t="s">
        <v>244</v>
      </c>
      <c r="B45" s="61" t="s">
        <v>93</v>
      </c>
      <c r="C45" s="22">
        <v>36</v>
      </c>
      <c r="D45" s="22"/>
      <c r="E45" s="29">
        <f t="shared" si="0"/>
        <v>20</v>
      </c>
      <c r="F45" s="22">
        <v>16</v>
      </c>
      <c r="G45" s="22"/>
      <c r="H45" s="22"/>
      <c r="I45" s="22"/>
      <c r="J45" s="22"/>
      <c r="K45" s="22">
        <v>4</v>
      </c>
    </row>
    <row r="46" spans="1:11" ht="18.75">
      <c r="A46" s="38" t="s">
        <v>245</v>
      </c>
      <c r="B46" s="61" t="s">
        <v>102</v>
      </c>
      <c r="C46" s="22">
        <v>72</v>
      </c>
      <c r="D46" s="22"/>
      <c r="E46" s="29">
        <f t="shared" si="0"/>
        <v>24</v>
      </c>
      <c r="F46" s="22">
        <v>48</v>
      </c>
      <c r="G46" s="22"/>
      <c r="H46" s="22"/>
      <c r="I46" s="22"/>
      <c r="J46" s="22"/>
      <c r="K46" s="22">
        <v>4</v>
      </c>
    </row>
    <row r="47" spans="1:11" ht="75">
      <c r="A47" s="31" t="s">
        <v>103</v>
      </c>
      <c r="B47" s="69" t="s">
        <v>104</v>
      </c>
      <c r="C47" s="31">
        <f>SUM(C48:C51)</f>
        <v>324</v>
      </c>
      <c r="D47" s="31"/>
      <c r="E47" s="31">
        <f>SUM(E48:E51)</f>
        <v>220</v>
      </c>
      <c r="F47" s="31">
        <f>SUM(F48:F51)</f>
        <v>104</v>
      </c>
      <c r="G47" s="31">
        <f>SUM(G48:G49)</f>
        <v>0</v>
      </c>
      <c r="H47" s="31"/>
      <c r="I47" s="31"/>
      <c r="J47" s="31">
        <v>18</v>
      </c>
      <c r="K47" s="31"/>
    </row>
    <row r="48" spans="1:11" ht="75">
      <c r="A48" s="61" t="s">
        <v>105</v>
      </c>
      <c r="B48" s="61" t="s">
        <v>106</v>
      </c>
      <c r="C48" s="22">
        <v>180</v>
      </c>
      <c r="D48" s="22"/>
      <c r="E48" s="29">
        <f t="shared" si="0"/>
        <v>96</v>
      </c>
      <c r="F48" s="22">
        <v>84</v>
      </c>
      <c r="G48" s="22"/>
      <c r="H48" s="22"/>
      <c r="I48" s="22">
        <v>2</v>
      </c>
      <c r="J48" s="22"/>
      <c r="K48" s="80" t="s">
        <v>230</v>
      </c>
    </row>
    <row r="49" spans="1:11" ht="56.25">
      <c r="A49" s="61" t="s">
        <v>107</v>
      </c>
      <c r="B49" s="61" t="s">
        <v>108</v>
      </c>
      <c r="C49" s="22">
        <v>72</v>
      </c>
      <c r="D49" s="22"/>
      <c r="E49" s="29">
        <f t="shared" si="0"/>
        <v>52</v>
      </c>
      <c r="F49" s="22">
        <v>20</v>
      </c>
      <c r="G49" s="22"/>
      <c r="H49" s="22"/>
      <c r="I49" s="22">
        <v>2</v>
      </c>
      <c r="J49" s="22"/>
      <c r="K49" s="80" t="s">
        <v>231</v>
      </c>
    </row>
    <row r="50" spans="1:11" ht="18.75">
      <c r="A50" s="22" t="s">
        <v>159</v>
      </c>
      <c r="B50" s="61" t="s">
        <v>28</v>
      </c>
      <c r="C50" s="28">
        <v>36</v>
      </c>
      <c r="D50" s="28">
        <v>36</v>
      </c>
      <c r="E50" s="30">
        <f t="shared" si="0"/>
        <v>36</v>
      </c>
      <c r="F50" s="28"/>
      <c r="G50" s="28"/>
      <c r="H50" s="28">
        <v>36</v>
      </c>
      <c r="I50" s="28"/>
      <c r="J50" s="28"/>
      <c r="K50" s="28">
        <v>4</v>
      </c>
    </row>
    <row r="51" spans="1:11" ht="37.5">
      <c r="A51" s="22" t="s">
        <v>160</v>
      </c>
      <c r="B51" s="61" t="s">
        <v>171</v>
      </c>
      <c r="C51" s="28">
        <v>36</v>
      </c>
      <c r="D51" s="28">
        <v>36</v>
      </c>
      <c r="E51" s="30">
        <f t="shared" si="0"/>
        <v>36</v>
      </c>
      <c r="F51" s="28"/>
      <c r="G51" s="28"/>
      <c r="H51" s="28">
        <v>36</v>
      </c>
      <c r="I51" s="28"/>
      <c r="J51" s="28"/>
      <c r="K51" s="28">
        <v>4</v>
      </c>
    </row>
    <row r="52" spans="1:11" ht="75">
      <c r="A52" s="31" t="s">
        <v>109</v>
      </c>
      <c r="B52" s="69" t="s">
        <v>111</v>
      </c>
      <c r="C52" s="31">
        <f>SUM(C53:C56)</f>
        <v>288</v>
      </c>
      <c r="D52" s="31"/>
      <c r="E52" s="31">
        <f>SUM(E53:E56)</f>
        <v>216</v>
      </c>
      <c r="F52" s="31">
        <f>SUM(F53:F56)</f>
        <v>72</v>
      </c>
      <c r="G52" s="31">
        <f>SUM(G53:G54)</f>
        <v>0</v>
      </c>
      <c r="H52" s="31"/>
      <c r="I52" s="31"/>
      <c r="J52" s="31">
        <v>18</v>
      </c>
      <c r="K52" s="31"/>
    </row>
    <row r="53" spans="1:11" ht="75">
      <c r="A53" s="61" t="s">
        <v>110</v>
      </c>
      <c r="B53" s="61" t="s">
        <v>111</v>
      </c>
      <c r="C53" s="22">
        <v>108</v>
      </c>
      <c r="D53" s="22"/>
      <c r="E53" s="29">
        <f t="shared" si="0"/>
        <v>72</v>
      </c>
      <c r="F53" s="22">
        <v>36</v>
      </c>
      <c r="G53" s="22"/>
      <c r="H53" s="22"/>
      <c r="I53" s="22">
        <v>2</v>
      </c>
      <c r="J53" s="22"/>
      <c r="K53" s="80" t="s">
        <v>232</v>
      </c>
    </row>
    <row r="54" spans="1:11" ht="75">
      <c r="A54" s="61" t="s">
        <v>112</v>
      </c>
      <c r="B54" s="61" t="s">
        <v>113</v>
      </c>
      <c r="C54" s="22">
        <v>72</v>
      </c>
      <c r="D54" s="22"/>
      <c r="E54" s="29">
        <f t="shared" si="0"/>
        <v>36</v>
      </c>
      <c r="F54" s="22">
        <v>36</v>
      </c>
      <c r="G54" s="22"/>
      <c r="H54" s="22"/>
      <c r="I54" s="22">
        <v>2</v>
      </c>
      <c r="J54" s="22"/>
      <c r="K54" s="80" t="s">
        <v>232</v>
      </c>
    </row>
    <row r="55" spans="1:11" ht="18.75">
      <c r="A55" s="22" t="s">
        <v>161</v>
      </c>
      <c r="B55" s="61" t="s">
        <v>28</v>
      </c>
      <c r="C55" s="28">
        <v>36</v>
      </c>
      <c r="D55" s="28">
        <v>36</v>
      </c>
      <c r="E55" s="30">
        <f t="shared" si="0"/>
        <v>36</v>
      </c>
      <c r="F55" s="28"/>
      <c r="G55" s="28"/>
      <c r="H55" s="28">
        <v>36</v>
      </c>
      <c r="I55" s="28"/>
      <c r="J55" s="28"/>
      <c r="K55" s="80" t="s">
        <v>232</v>
      </c>
    </row>
    <row r="56" spans="1:11" ht="37.5">
      <c r="A56" s="22" t="s">
        <v>162</v>
      </c>
      <c r="B56" s="61" t="s">
        <v>171</v>
      </c>
      <c r="C56" s="28">
        <v>72</v>
      </c>
      <c r="D56" s="28">
        <v>72</v>
      </c>
      <c r="E56" s="30">
        <f t="shared" si="0"/>
        <v>72</v>
      </c>
      <c r="F56" s="28"/>
      <c r="G56" s="28"/>
      <c r="H56" s="28">
        <v>72</v>
      </c>
      <c r="I56" s="28"/>
      <c r="J56" s="28"/>
      <c r="K56" s="80" t="s">
        <v>232</v>
      </c>
    </row>
    <row r="57" spans="1:11" ht="37.5">
      <c r="A57" s="31" t="s">
        <v>114</v>
      </c>
      <c r="B57" s="69" t="s">
        <v>115</v>
      </c>
      <c r="C57" s="31">
        <f>SUM(C58:C61)</f>
        <v>324</v>
      </c>
      <c r="D57" s="31"/>
      <c r="E57" s="31">
        <f t="shared" si="0"/>
        <v>234</v>
      </c>
      <c r="F57" s="31">
        <v>90</v>
      </c>
      <c r="G57" s="31">
        <v>40</v>
      </c>
      <c r="H57" s="31"/>
      <c r="I57" s="31"/>
      <c r="J57" s="31">
        <v>18</v>
      </c>
      <c r="K57" s="31"/>
    </row>
    <row r="58" spans="1:11" ht="56.25">
      <c r="A58" s="61" t="s">
        <v>116</v>
      </c>
      <c r="B58" s="62" t="s">
        <v>117</v>
      </c>
      <c r="C58" s="22">
        <v>144</v>
      </c>
      <c r="D58" s="22"/>
      <c r="E58" s="29">
        <f>C58-F58-G58</f>
        <v>74</v>
      </c>
      <c r="F58" s="22">
        <v>50</v>
      </c>
      <c r="G58" s="36">
        <v>20</v>
      </c>
      <c r="H58" s="22"/>
      <c r="I58" s="22">
        <v>2</v>
      </c>
      <c r="J58" s="22"/>
      <c r="K58" s="80" t="s">
        <v>227</v>
      </c>
    </row>
    <row r="59" spans="1:11" ht="37.5">
      <c r="A59" s="61" t="s">
        <v>118</v>
      </c>
      <c r="B59" s="61" t="s">
        <v>119</v>
      </c>
      <c r="C59" s="22">
        <v>108</v>
      </c>
      <c r="D59" s="22"/>
      <c r="E59" s="29">
        <f t="shared" si="0"/>
        <v>68</v>
      </c>
      <c r="F59" s="22">
        <v>40</v>
      </c>
      <c r="G59" s="22"/>
      <c r="H59" s="22"/>
      <c r="I59" s="22">
        <v>2</v>
      </c>
      <c r="J59" s="22"/>
      <c r="K59" s="80" t="s">
        <v>227</v>
      </c>
    </row>
    <row r="60" spans="1:11" ht="18.75">
      <c r="A60" s="22" t="s">
        <v>163</v>
      </c>
      <c r="B60" s="61" t="s">
        <v>28</v>
      </c>
      <c r="C60" s="28">
        <v>36</v>
      </c>
      <c r="D60" s="28">
        <v>36</v>
      </c>
      <c r="E60" s="30">
        <f t="shared" si="0"/>
        <v>36</v>
      </c>
      <c r="F60" s="28"/>
      <c r="G60" s="28"/>
      <c r="H60" s="28">
        <v>36</v>
      </c>
      <c r="I60" s="28"/>
      <c r="J60" s="28"/>
      <c r="K60" s="80" t="s">
        <v>227</v>
      </c>
    </row>
    <row r="61" spans="1:11" ht="37.5">
      <c r="A61" s="22" t="s">
        <v>164</v>
      </c>
      <c r="B61" s="61" t="s">
        <v>171</v>
      </c>
      <c r="C61" s="28">
        <v>36</v>
      </c>
      <c r="D61" s="28">
        <v>36</v>
      </c>
      <c r="E61" s="30">
        <f t="shared" si="0"/>
        <v>36</v>
      </c>
      <c r="F61" s="28"/>
      <c r="G61" s="28"/>
      <c r="H61" s="28">
        <v>36</v>
      </c>
      <c r="I61" s="28"/>
      <c r="J61" s="28"/>
      <c r="K61" s="80" t="s">
        <v>227</v>
      </c>
    </row>
    <row r="62" spans="1:11" ht="75">
      <c r="A62" s="31" t="s">
        <v>120</v>
      </c>
      <c r="B62" s="69" t="s">
        <v>121</v>
      </c>
      <c r="C62" s="31">
        <f>SUM(C63:C65)</f>
        <v>180</v>
      </c>
      <c r="D62" s="31"/>
      <c r="E62" s="31">
        <f>SUM(E63:E65)</f>
        <v>120</v>
      </c>
      <c r="F62" s="31">
        <f>SUM(F63:F65)</f>
        <v>60</v>
      </c>
      <c r="G62" s="31">
        <v>20</v>
      </c>
      <c r="H62" s="31"/>
      <c r="I62" s="31"/>
      <c r="J62" s="31">
        <v>18</v>
      </c>
      <c r="K62" s="31"/>
    </row>
    <row r="63" spans="1:11" ht="37.5">
      <c r="A63" s="61" t="s">
        <v>122</v>
      </c>
      <c r="B63" s="61" t="s">
        <v>123</v>
      </c>
      <c r="C63" s="28">
        <v>108</v>
      </c>
      <c r="D63" s="28"/>
      <c r="E63" s="29">
        <f t="shared" si="0"/>
        <v>48</v>
      </c>
      <c r="F63" s="22">
        <v>60</v>
      </c>
      <c r="G63" s="36">
        <v>20</v>
      </c>
      <c r="H63" s="22"/>
      <c r="I63" s="22">
        <v>2</v>
      </c>
      <c r="J63" s="22"/>
      <c r="K63" s="80" t="s">
        <v>232</v>
      </c>
    </row>
    <row r="64" spans="1:11" ht="18.75">
      <c r="A64" s="22" t="s">
        <v>165</v>
      </c>
      <c r="B64" s="61" t="s">
        <v>28</v>
      </c>
      <c r="C64" s="28">
        <v>36</v>
      </c>
      <c r="D64" s="28"/>
      <c r="E64" s="30">
        <f t="shared" si="0"/>
        <v>36</v>
      </c>
      <c r="F64" s="28"/>
      <c r="G64" s="28"/>
      <c r="H64" s="28">
        <v>36</v>
      </c>
      <c r="I64" s="28"/>
      <c r="J64" s="28"/>
      <c r="K64" s="80" t="s">
        <v>232</v>
      </c>
    </row>
    <row r="65" spans="1:11" ht="37.5">
      <c r="A65" s="22" t="s">
        <v>166</v>
      </c>
      <c r="B65" s="61" t="s">
        <v>171</v>
      </c>
      <c r="C65" s="28">
        <v>36</v>
      </c>
      <c r="D65" s="28"/>
      <c r="E65" s="30">
        <f t="shared" si="0"/>
        <v>36</v>
      </c>
      <c r="F65" s="28"/>
      <c r="G65" s="28"/>
      <c r="H65" s="28">
        <v>36</v>
      </c>
      <c r="I65" s="28"/>
      <c r="J65" s="28"/>
      <c r="K65" s="80" t="s">
        <v>232</v>
      </c>
    </row>
    <row r="66" spans="1:11" ht="56.25">
      <c r="A66" s="31" t="s">
        <v>124</v>
      </c>
      <c r="B66" s="69" t="s">
        <v>152</v>
      </c>
      <c r="C66" s="32">
        <f>SUM(C67:C69)</f>
        <v>72</v>
      </c>
      <c r="D66" s="32"/>
      <c r="E66" s="32">
        <f>SUM(E67:E69)</f>
        <v>38</v>
      </c>
      <c r="F66" s="32">
        <f>SUM(F67:F69)</f>
        <v>34</v>
      </c>
      <c r="G66" s="33">
        <f>G67</f>
        <v>0</v>
      </c>
      <c r="H66" s="33"/>
      <c r="I66" s="33"/>
      <c r="J66" s="33"/>
      <c r="K66" s="33"/>
    </row>
    <row r="67" spans="1:11" ht="37.5">
      <c r="A67" s="61" t="s">
        <v>125</v>
      </c>
      <c r="B67" s="61" t="s">
        <v>126</v>
      </c>
      <c r="C67" s="28">
        <v>36</v>
      </c>
      <c r="D67" s="28"/>
      <c r="E67" s="29">
        <f t="shared" si="0"/>
        <v>2</v>
      </c>
      <c r="F67" s="28">
        <v>34</v>
      </c>
      <c r="G67" s="28"/>
      <c r="H67" s="28"/>
      <c r="I67" s="28">
        <v>2</v>
      </c>
      <c r="J67" s="28"/>
      <c r="K67" s="80" t="s">
        <v>227</v>
      </c>
    </row>
    <row r="68" spans="1:11" ht="18.75">
      <c r="A68" s="22" t="s">
        <v>167</v>
      </c>
      <c r="B68" s="61" t="s">
        <v>28</v>
      </c>
      <c r="C68" s="28">
        <v>18</v>
      </c>
      <c r="D68" s="28">
        <v>18</v>
      </c>
      <c r="E68" s="30">
        <f t="shared" si="0"/>
        <v>18</v>
      </c>
      <c r="F68" s="28"/>
      <c r="G68" s="28"/>
      <c r="H68" s="28">
        <v>18</v>
      </c>
      <c r="I68" s="28"/>
      <c r="J68" s="28"/>
      <c r="K68" s="80" t="s">
        <v>227</v>
      </c>
    </row>
    <row r="69" spans="1:11" ht="37.5">
      <c r="A69" s="22" t="s">
        <v>168</v>
      </c>
      <c r="B69" s="61" t="s">
        <v>171</v>
      </c>
      <c r="C69" s="28">
        <v>18</v>
      </c>
      <c r="D69" s="28">
        <v>18</v>
      </c>
      <c r="E69" s="30">
        <f t="shared" si="0"/>
        <v>18</v>
      </c>
      <c r="F69" s="28"/>
      <c r="G69" s="28"/>
      <c r="H69" s="28">
        <v>18</v>
      </c>
      <c r="I69" s="28"/>
      <c r="J69" s="28"/>
      <c r="K69" s="80" t="s">
        <v>227</v>
      </c>
    </row>
    <row r="70" spans="1:11" ht="56.25">
      <c r="A70" s="31" t="s">
        <v>127</v>
      </c>
      <c r="B70" s="69" t="s">
        <v>179</v>
      </c>
      <c r="C70" s="31">
        <f>SUM(C71:C73)</f>
        <v>180</v>
      </c>
      <c r="D70" s="31"/>
      <c r="E70" s="31">
        <f>SUM(E71:E73)</f>
        <v>180</v>
      </c>
      <c r="F70" s="33"/>
      <c r="G70" s="33"/>
      <c r="H70" s="33"/>
      <c r="I70" s="33"/>
      <c r="J70" s="32">
        <v>18</v>
      </c>
      <c r="K70" s="33"/>
    </row>
    <row r="71" spans="1:11" ht="56.25">
      <c r="A71" s="38" t="s">
        <v>180</v>
      </c>
      <c r="B71" s="62" t="s">
        <v>206</v>
      </c>
      <c r="C71" s="28">
        <v>36</v>
      </c>
      <c r="D71" s="28"/>
      <c r="E71" s="36">
        <f t="shared" si="0"/>
        <v>36</v>
      </c>
      <c r="F71" s="36"/>
      <c r="G71" s="36"/>
      <c r="H71" s="36"/>
      <c r="I71" s="36"/>
      <c r="J71" s="36"/>
      <c r="K71" s="80" t="s">
        <v>231</v>
      </c>
    </row>
    <row r="72" spans="1:11" ht="18.75">
      <c r="A72" s="22" t="s">
        <v>169</v>
      </c>
      <c r="B72" s="61" t="s">
        <v>28</v>
      </c>
      <c r="C72" s="28">
        <v>36</v>
      </c>
      <c r="D72" s="28">
        <v>36</v>
      </c>
      <c r="E72" s="30">
        <f t="shared" si="0"/>
        <v>36</v>
      </c>
      <c r="F72" s="28"/>
      <c r="G72" s="28"/>
      <c r="H72" s="28">
        <v>36</v>
      </c>
      <c r="I72" s="28"/>
      <c r="J72" s="28"/>
      <c r="K72" s="80" t="s">
        <v>231</v>
      </c>
    </row>
    <row r="73" spans="1:11" ht="37.5">
      <c r="A73" s="22" t="s">
        <v>170</v>
      </c>
      <c r="B73" s="61" t="s">
        <v>171</v>
      </c>
      <c r="C73" s="28">
        <v>108</v>
      </c>
      <c r="D73" s="28">
        <v>108</v>
      </c>
      <c r="E73" s="30">
        <f t="shared" si="0"/>
        <v>108</v>
      </c>
      <c r="F73" s="28"/>
      <c r="G73" s="28"/>
      <c r="H73" s="28">
        <v>108</v>
      </c>
      <c r="I73" s="28"/>
      <c r="J73" s="28"/>
      <c r="K73" s="80" t="s">
        <v>231</v>
      </c>
    </row>
    <row r="74" spans="1:11" ht="18.75">
      <c r="A74" s="50" t="s">
        <v>198</v>
      </c>
      <c r="B74" s="63" t="s">
        <v>237</v>
      </c>
      <c r="C74" s="48">
        <f>SUM(C75:C76)</f>
        <v>144</v>
      </c>
      <c r="D74" s="48"/>
      <c r="E74" s="48">
        <f>SUM(E75:E76)</f>
        <v>144</v>
      </c>
      <c r="F74" s="48">
        <f>SUM(F75:F76)</f>
        <v>0</v>
      </c>
      <c r="G74" s="48"/>
      <c r="H74" s="48"/>
      <c r="I74" s="48"/>
      <c r="J74" s="48"/>
      <c r="K74" s="48"/>
    </row>
    <row r="75" spans="1:11" ht="18.75">
      <c r="A75" s="68" t="s">
        <v>199</v>
      </c>
      <c r="B75" s="70"/>
      <c r="C75" s="22">
        <v>72</v>
      </c>
      <c r="D75" s="22"/>
      <c r="E75" s="22">
        <f t="shared" si="0"/>
        <v>72</v>
      </c>
      <c r="F75" s="22"/>
      <c r="G75" s="22"/>
      <c r="H75" s="22"/>
      <c r="I75" s="22"/>
      <c r="J75" s="22"/>
      <c r="K75" s="80" t="s">
        <v>232</v>
      </c>
    </row>
    <row r="76" spans="1:11" ht="18.75">
      <c r="A76" s="68" t="s">
        <v>200</v>
      </c>
      <c r="B76" s="71"/>
      <c r="C76" s="72">
        <v>72</v>
      </c>
      <c r="D76" s="72"/>
      <c r="E76" s="72">
        <f t="shared" si="0"/>
        <v>72</v>
      </c>
      <c r="F76" s="72"/>
      <c r="G76" s="72"/>
      <c r="H76" s="72"/>
      <c r="I76" s="72"/>
      <c r="J76" s="72"/>
      <c r="K76" s="80" t="s">
        <v>227</v>
      </c>
    </row>
    <row r="77" spans="1:11" ht="37.5">
      <c r="A77" s="47" t="s">
        <v>128</v>
      </c>
      <c r="B77" s="73" t="s">
        <v>129</v>
      </c>
      <c r="C77" s="46">
        <v>144</v>
      </c>
      <c r="D77" s="46">
        <v>144</v>
      </c>
      <c r="E77" s="74"/>
      <c r="F77" s="46"/>
      <c r="G77" s="46"/>
      <c r="H77" s="46">
        <v>144</v>
      </c>
      <c r="I77" s="46"/>
      <c r="J77" s="74"/>
      <c r="K77" s="74">
        <v>6</v>
      </c>
    </row>
    <row r="78" spans="1:11" ht="18.75">
      <c r="A78" s="75" t="s">
        <v>141</v>
      </c>
      <c r="B78" s="76" t="s">
        <v>45</v>
      </c>
      <c r="C78" s="22">
        <v>216</v>
      </c>
      <c r="D78" s="22"/>
      <c r="E78" s="29"/>
      <c r="F78" s="22"/>
      <c r="G78" s="22"/>
      <c r="H78" s="22"/>
      <c r="I78" s="22"/>
      <c r="J78" s="29">
        <f>SUM(J8:J77)</f>
        <v>216</v>
      </c>
      <c r="K78" s="29"/>
    </row>
    <row r="79" spans="1:11" ht="37.5">
      <c r="A79" s="30" t="s">
        <v>130</v>
      </c>
      <c r="B79" s="76" t="s">
        <v>46</v>
      </c>
      <c r="C79" s="29">
        <v>72</v>
      </c>
      <c r="D79" s="29"/>
      <c r="E79" s="29"/>
      <c r="F79" s="29"/>
      <c r="G79" s="29"/>
      <c r="H79" s="29"/>
      <c r="I79" s="29"/>
      <c r="J79" s="29"/>
      <c r="K79" s="29"/>
    </row>
  </sheetData>
  <autoFilter ref="A7:K79"/>
  <mergeCells count="6">
    <mergeCell ref="E3:J3"/>
    <mergeCell ref="K3:K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30"/>
  <sheetViews>
    <sheetView zoomScale="130" zoomScaleNormal="130" zoomScaleSheetLayoutView="70" workbookViewId="0">
      <selection activeCell="A18" sqref="A18:XFD18"/>
    </sheetView>
  </sheetViews>
  <sheetFormatPr defaultRowHeight="10.5"/>
  <cols>
    <col min="1" max="1" width="6.1640625" style="99" customWidth="1"/>
    <col min="2" max="2" width="24" style="99" customWidth="1"/>
    <col min="3" max="46" width="2.5" style="5" customWidth="1"/>
    <col min="47" max="47" width="5" style="5" customWidth="1"/>
    <col min="48" max="1004" width="9.33203125" style="5"/>
    <col min="1005" max="16384" width="9.33203125" style="86"/>
  </cols>
  <sheetData>
    <row r="1" spans="1:1014" s="5" customFormat="1" ht="12.75" customHeight="1">
      <c r="A1" s="84" t="s">
        <v>61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LQ1" s="86"/>
      <c r="ALR1" s="86"/>
      <c r="ALS1" s="86"/>
      <c r="ALT1" s="86"/>
      <c r="ALU1" s="86"/>
      <c r="ALV1" s="86"/>
      <c r="ALW1" s="86"/>
      <c r="ALX1" s="86"/>
      <c r="ALY1" s="86"/>
      <c r="ALZ1" s="86"/>
    </row>
    <row r="2" spans="1:1014" s="5" customFormat="1" ht="12.75" customHeight="1">
      <c r="A2" s="387" t="s">
        <v>52</v>
      </c>
      <c r="B2" s="388" t="s">
        <v>210</v>
      </c>
      <c r="C2" s="393" t="s">
        <v>5</v>
      </c>
      <c r="D2" s="393"/>
      <c r="E2" s="393"/>
      <c r="F2" s="393"/>
      <c r="G2" s="394" t="s">
        <v>6</v>
      </c>
      <c r="H2" s="393" t="s">
        <v>7</v>
      </c>
      <c r="I2" s="393"/>
      <c r="J2" s="393"/>
      <c r="K2" s="394" t="s">
        <v>8</v>
      </c>
      <c r="L2" s="393" t="s">
        <v>9</v>
      </c>
      <c r="M2" s="393"/>
      <c r="N2" s="393"/>
      <c r="O2" s="393"/>
      <c r="P2" s="393" t="s">
        <v>10</v>
      </c>
      <c r="Q2" s="393"/>
      <c r="R2" s="393"/>
      <c r="S2" s="393"/>
      <c r="T2" s="394" t="s">
        <v>11</v>
      </c>
      <c r="U2" s="393" t="s">
        <v>12</v>
      </c>
      <c r="V2" s="393"/>
      <c r="W2" s="393"/>
      <c r="X2" s="394" t="s">
        <v>13</v>
      </c>
      <c r="Y2" s="393" t="s">
        <v>14</v>
      </c>
      <c r="Z2" s="393"/>
      <c r="AA2" s="393"/>
      <c r="AB2" s="394" t="s">
        <v>15</v>
      </c>
      <c r="AC2" s="393" t="s">
        <v>16</v>
      </c>
      <c r="AD2" s="393"/>
      <c r="AE2" s="393"/>
      <c r="AF2" s="393"/>
      <c r="AG2" s="394" t="s">
        <v>17</v>
      </c>
      <c r="AH2" s="393" t="s">
        <v>18</v>
      </c>
      <c r="AI2" s="393"/>
      <c r="AJ2" s="393"/>
      <c r="AK2" s="394" t="s">
        <v>19</v>
      </c>
      <c r="AL2" s="393" t="s">
        <v>20</v>
      </c>
      <c r="AM2" s="393"/>
      <c r="AN2" s="393"/>
      <c r="AO2" s="393"/>
      <c r="AP2" s="393" t="s">
        <v>21</v>
      </c>
      <c r="AQ2" s="393"/>
      <c r="AR2" s="393"/>
      <c r="AS2" s="393"/>
      <c r="AT2" s="394" t="s">
        <v>22</v>
      </c>
      <c r="AU2" s="389" t="s">
        <v>207</v>
      </c>
      <c r="AV2" s="395" t="s">
        <v>157</v>
      </c>
      <c r="AW2" s="395" t="s">
        <v>145</v>
      </c>
      <c r="ALQ2" s="86"/>
      <c r="ALR2" s="86"/>
      <c r="ALS2" s="86"/>
      <c r="ALT2" s="86"/>
      <c r="ALU2" s="86"/>
      <c r="ALV2" s="86"/>
      <c r="ALW2" s="86"/>
      <c r="ALX2" s="86"/>
      <c r="ALY2" s="86"/>
      <c r="ALZ2" s="86"/>
    </row>
    <row r="3" spans="1:1014" s="5" customFormat="1">
      <c r="A3" s="387"/>
      <c r="B3" s="388"/>
      <c r="C3" s="393"/>
      <c r="D3" s="393"/>
      <c r="E3" s="393"/>
      <c r="F3" s="393"/>
      <c r="G3" s="394"/>
      <c r="H3" s="393"/>
      <c r="I3" s="393"/>
      <c r="J3" s="393"/>
      <c r="K3" s="394"/>
      <c r="L3" s="393"/>
      <c r="M3" s="393"/>
      <c r="N3" s="393"/>
      <c r="O3" s="393"/>
      <c r="P3" s="393"/>
      <c r="Q3" s="393"/>
      <c r="R3" s="393"/>
      <c r="S3" s="393"/>
      <c r="T3" s="394"/>
      <c r="U3" s="393"/>
      <c r="V3" s="393"/>
      <c r="W3" s="393"/>
      <c r="X3" s="394"/>
      <c r="Y3" s="393"/>
      <c r="Z3" s="393"/>
      <c r="AA3" s="393"/>
      <c r="AB3" s="394"/>
      <c r="AC3" s="393"/>
      <c r="AD3" s="393"/>
      <c r="AE3" s="393"/>
      <c r="AF3" s="393"/>
      <c r="AG3" s="394"/>
      <c r="AH3" s="393"/>
      <c r="AI3" s="393"/>
      <c r="AJ3" s="393"/>
      <c r="AK3" s="394"/>
      <c r="AL3" s="393"/>
      <c r="AM3" s="393"/>
      <c r="AN3" s="393"/>
      <c r="AO3" s="393"/>
      <c r="AP3" s="393"/>
      <c r="AQ3" s="393"/>
      <c r="AR3" s="393"/>
      <c r="AS3" s="393"/>
      <c r="AT3" s="394"/>
      <c r="AU3" s="389"/>
      <c r="AV3" s="395"/>
      <c r="AW3" s="395"/>
      <c r="ALQ3" s="86"/>
      <c r="ALR3" s="86"/>
      <c r="ALS3" s="86"/>
      <c r="ALT3" s="86"/>
      <c r="ALU3" s="86"/>
      <c r="ALV3" s="86"/>
      <c r="ALW3" s="86"/>
      <c r="ALX3" s="86"/>
      <c r="ALY3" s="86"/>
      <c r="ALZ3" s="86"/>
    </row>
    <row r="4" spans="1:1014" s="5" customFormat="1">
      <c r="A4" s="387"/>
      <c r="B4" s="388"/>
      <c r="C4" s="43"/>
      <c r="D4" s="43"/>
      <c r="E4" s="43"/>
      <c r="F4" s="43"/>
      <c r="G4" s="394"/>
      <c r="H4" s="43"/>
      <c r="I4" s="43"/>
      <c r="J4" s="43"/>
      <c r="K4" s="394"/>
      <c r="L4" s="43"/>
      <c r="M4" s="43"/>
      <c r="N4" s="43"/>
      <c r="O4" s="43"/>
      <c r="P4" s="43"/>
      <c r="Q4" s="43"/>
      <c r="R4" s="43"/>
      <c r="S4" s="43"/>
      <c r="T4" s="394"/>
      <c r="U4" s="43"/>
      <c r="V4" s="43"/>
      <c r="W4" s="43"/>
      <c r="X4" s="394"/>
      <c r="Y4" s="43"/>
      <c r="Z4" s="43"/>
      <c r="AA4" s="43"/>
      <c r="AB4" s="394"/>
      <c r="AC4" s="43"/>
      <c r="AD4" s="43"/>
      <c r="AE4" s="43"/>
      <c r="AF4" s="43"/>
      <c r="AG4" s="394"/>
      <c r="AH4" s="43"/>
      <c r="AI4" s="43"/>
      <c r="AJ4" s="43"/>
      <c r="AK4" s="394"/>
      <c r="AL4" s="43"/>
      <c r="AM4" s="43"/>
      <c r="AN4" s="43"/>
      <c r="AO4" s="43"/>
      <c r="AP4" s="43"/>
      <c r="AQ4" s="43"/>
      <c r="AR4" s="43"/>
      <c r="AS4" s="43"/>
      <c r="AT4" s="394"/>
      <c r="AU4" s="389"/>
      <c r="AV4" s="395"/>
      <c r="AW4" s="395"/>
      <c r="ALQ4" s="86"/>
      <c r="ALR4" s="86"/>
      <c r="ALS4" s="86"/>
      <c r="ALT4" s="86"/>
      <c r="ALU4" s="86"/>
      <c r="ALV4" s="86"/>
      <c r="ALW4" s="86"/>
      <c r="ALX4" s="86"/>
      <c r="ALY4" s="86"/>
      <c r="ALZ4" s="86"/>
    </row>
    <row r="5" spans="1:1014" s="5" customFormat="1">
      <c r="A5" s="387"/>
      <c r="B5" s="388"/>
      <c r="C5" s="6"/>
      <c r="D5" s="6"/>
      <c r="E5" s="6"/>
      <c r="F5" s="6"/>
      <c r="G5" s="394"/>
      <c r="H5" s="6"/>
      <c r="I5" s="6"/>
      <c r="J5" s="6"/>
      <c r="K5" s="394"/>
      <c r="L5" s="6"/>
      <c r="M5" s="6"/>
      <c r="N5" s="6"/>
      <c r="O5" s="6"/>
      <c r="P5" s="6"/>
      <c r="Q5" s="6"/>
      <c r="R5" s="6"/>
      <c r="S5" s="6"/>
      <c r="T5" s="394"/>
      <c r="U5" s="6"/>
      <c r="V5" s="6"/>
      <c r="W5" s="6"/>
      <c r="X5" s="394"/>
      <c r="Y5" s="6"/>
      <c r="Z5" s="6"/>
      <c r="AA5" s="6"/>
      <c r="AB5" s="394"/>
      <c r="AC5" s="6"/>
      <c r="AD5" s="6"/>
      <c r="AE5" s="6"/>
      <c r="AF5" s="6"/>
      <c r="AG5" s="394"/>
      <c r="AH5" s="6"/>
      <c r="AI5" s="6"/>
      <c r="AJ5" s="6"/>
      <c r="AK5" s="394"/>
      <c r="AL5" s="6"/>
      <c r="AM5" s="6"/>
      <c r="AN5" s="6"/>
      <c r="AO5" s="6"/>
      <c r="AP5" s="6"/>
      <c r="AQ5" s="6"/>
      <c r="AR5" s="6"/>
      <c r="AS5" s="6"/>
      <c r="AT5" s="394"/>
      <c r="AU5" s="389"/>
      <c r="AV5" s="395"/>
      <c r="AW5" s="395"/>
      <c r="ALQ5" s="86"/>
      <c r="ALR5" s="86"/>
      <c r="ALS5" s="86"/>
      <c r="ALT5" s="86"/>
      <c r="ALU5" s="86"/>
      <c r="ALV5" s="86"/>
      <c r="ALW5" s="86"/>
      <c r="ALX5" s="86"/>
      <c r="ALY5" s="86"/>
      <c r="ALZ5" s="86"/>
    </row>
    <row r="6" spans="1:1014" s="5" customFormat="1">
      <c r="A6" s="387"/>
      <c r="B6" s="388"/>
      <c r="C6" s="6">
        <v>1</v>
      </c>
      <c r="D6" s="6">
        <v>8</v>
      </c>
      <c r="E6" s="6">
        <v>15</v>
      </c>
      <c r="F6" s="6">
        <v>22</v>
      </c>
      <c r="G6" s="394"/>
      <c r="H6" s="6">
        <v>6</v>
      </c>
      <c r="I6" s="6">
        <v>13</v>
      </c>
      <c r="J6" s="6">
        <v>20</v>
      </c>
      <c r="K6" s="394"/>
      <c r="L6" s="6">
        <v>3</v>
      </c>
      <c r="M6" s="6">
        <v>10</v>
      </c>
      <c r="N6" s="6">
        <v>17</v>
      </c>
      <c r="O6" s="6">
        <v>24</v>
      </c>
      <c r="P6" s="6">
        <v>1</v>
      </c>
      <c r="Q6" s="6">
        <v>8</v>
      </c>
      <c r="R6" s="6">
        <v>15</v>
      </c>
      <c r="S6" s="6">
        <v>22</v>
      </c>
      <c r="T6" s="394"/>
      <c r="U6" s="6">
        <v>5</v>
      </c>
      <c r="V6" s="6">
        <v>12</v>
      </c>
      <c r="W6" s="6">
        <v>19</v>
      </c>
      <c r="X6" s="394"/>
      <c r="Y6" s="6">
        <v>2</v>
      </c>
      <c r="Z6" s="6">
        <v>9</v>
      </c>
      <c r="AA6" s="6">
        <v>16</v>
      </c>
      <c r="AB6" s="394"/>
      <c r="AC6" s="6">
        <v>2</v>
      </c>
      <c r="AD6" s="6">
        <v>9</v>
      </c>
      <c r="AE6" s="6">
        <v>16</v>
      </c>
      <c r="AF6" s="6">
        <v>23</v>
      </c>
      <c r="AG6" s="394"/>
      <c r="AH6" s="6">
        <v>6</v>
      </c>
      <c r="AI6" s="6">
        <v>13</v>
      </c>
      <c r="AJ6" s="6">
        <v>20</v>
      </c>
      <c r="AK6" s="394"/>
      <c r="AL6" s="6">
        <v>4</v>
      </c>
      <c r="AM6" s="6">
        <v>11</v>
      </c>
      <c r="AN6" s="6">
        <v>18</v>
      </c>
      <c r="AO6" s="6">
        <v>25</v>
      </c>
      <c r="AP6" s="6">
        <v>1</v>
      </c>
      <c r="AQ6" s="6">
        <v>8</v>
      </c>
      <c r="AR6" s="6">
        <v>15</v>
      </c>
      <c r="AS6" s="6">
        <v>22</v>
      </c>
      <c r="AT6" s="394"/>
      <c r="AU6" s="389"/>
      <c r="AV6" s="395"/>
      <c r="AW6" s="395"/>
      <c r="ALQ6" s="86"/>
      <c r="ALR6" s="86"/>
      <c r="ALS6" s="86"/>
      <c r="ALT6" s="86"/>
      <c r="ALU6" s="86"/>
      <c r="ALV6" s="86"/>
      <c r="ALW6" s="86"/>
      <c r="ALX6" s="86"/>
      <c r="ALY6" s="86"/>
      <c r="ALZ6" s="86"/>
    </row>
    <row r="7" spans="1:1014" s="5" customFormat="1">
      <c r="A7" s="387"/>
      <c r="B7" s="388"/>
      <c r="C7" s="6">
        <v>7</v>
      </c>
      <c r="D7" s="6">
        <v>14</v>
      </c>
      <c r="E7" s="6">
        <v>21</v>
      </c>
      <c r="F7" s="6">
        <v>28</v>
      </c>
      <c r="G7" s="394"/>
      <c r="H7" s="6">
        <v>12</v>
      </c>
      <c r="I7" s="6">
        <v>19</v>
      </c>
      <c r="J7" s="6">
        <v>26</v>
      </c>
      <c r="K7" s="394"/>
      <c r="L7" s="6">
        <v>9</v>
      </c>
      <c r="M7" s="6">
        <v>16</v>
      </c>
      <c r="N7" s="6">
        <v>23</v>
      </c>
      <c r="O7" s="6">
        <v>30</v>
      </c>
      <c r="P7" s="6">
        <v>7</v>
      </c>
      <c r="Q7" s="6">
        <v>14</v>
      </c>
      <c r="R7" s="6">
        <v>21</v>
      </c>
      <c r="S7" s="6">
        <v>28</v>
      </c>
      <c r="T7" s="394"/>
      <c r="U7" s="6">
        <v>11</v>
      </c>
      <c r="V7" s="6">
        <v>18</v>
      </c>
      <c r="W7" s="6">
        <v>25</v>
      </c>
      <c r="X7" s="394"/>
      <c r="Y7" s="6">
        <v>8</v>
      </c>
      <c r="Z7" s="6">
        <v>15</v>
      </c>
      <c r="AA7" s="6">
        <v>22</v>
      </c>
      <c r="AB7" s="394"/>
      <c r="AC7" s="6">
        <v>8</v>
      </c>
      <c r="AD7" s="6">
        <v>15</v>
      </c>
      <c r="AE7" s="6">
        <v>22</v>
      </c>
      <c r="AF7" s="6">
        <v>29</v>
      </c>
      <c r="AG7" s="394"/>
      <c r="AH7" s="6">
        <v>12</v>
      </c>
      <c r="AI7" s="6">
        <v>19</v>
      </c>
      <c r="AJ7" s="6">
        <v>26</v>
      </c>
      <c r="AK7" s="394"/>
      <c r="AL7" s="6">
        <v>10</v>
      </c>
      <c r="AM7" s="6">
        <v>17</v>
      </c>
      <c r="AN7" s="6">
        <v>24</v>
      </c>
      <c r="AO7" s="6">
        <v>31</v>
      </c>
      <c r="AP7" s="6">
        <v>7</v>
      </c>
      <c r="AQ7" s="6">
        <v>14</v>
      </c>
      <c r="AR7" s="6">
        <v>21</v>
      </c>
      <c r="AS7" s="6">
        <v>28</v>
      </c>
      <c r="AT7" s="394"/>
      <c r="AU7" s="389"/>
      <c r="AV7" s="395"/>
      <c r="AW7" s="395"/>
      <c r="ALQ7" s="86"/>
      <c r="ALR7" s="86"/>
      <c r="ALS7" s="86"/>
      <c r="ALT7" s="86"/>
      <c r="ALU7" s="86"/>
      <c r="ALV7" s="86"/>
      <c r="ALW7" s="86"/>
      <c r="ALX7" s="86"/>
      <c r="ALY7" s="86"/>
      <c r="ALZ7" s="86"/>
    </row>
    <row r="8" spans="1:1014" s="5" customFormat="1">
      <c r="A8" s="387"/>
      <c r="B8" s="388"/>
      <c r="C8" s="44"/>
      <c r="D8" s="44"/>
      <c r="E8" s="44"/>
      <c r="F8" s="44"/>
      <c r="G8" s="394"/>
      <c r="H8" s="44"/>
      <c r="I8" s="44"/>
      <c r="J8" s="44"/>
      <c r="K8" s="394"/>
      <c r="L8" s="44"/>
      <c r="M8" s="44"/>
      <c r="N8" s="44"/>
      <c r="O8" s="44"/>
      <c r="P8" s="44"/>
      <c r="Q8" s="44"/>
      <c r="R8" s="44"/>
      <c r="S8" s="44"/>
      <c r="T8" s="394"/>
      <c r="U8" s="44"/>
      <c r="V8" s="44"/>
      <c r="W8" s="44"/>
      <c r="X8" s="394"/>
      <c r="Y8" s="44"/>
      <c r="Z8" s="44"/>
      <c r="AA8" s="44"/>
      <c r="AB8" s="394"/>
      <c r="AC8" s="44"/>
      <c r="AD8" s="44"/>
      <c r="AE8" s="44"/>
      <c r="AF8" s="44"/>
      <c r="AG8" s="394"/>
      <c r="AH8" s="44"/>
      <c r="AI8" s="44"/>
      <c r="AJ8" s="44"/>
      <c r="AK8" s="394"/>
      <c r="AL8" s="44"/>
      <c r="AM8" s="44"/>
      <c r="AN8" s="44"/>
      <c r="AO8" s="44"/>
      <c r="AP8" s="44"/>
      <c r="AQ8" s="44"/>
      <c r="AR8" s="44"/>
      <c r="AS8" s="44"/>
      <c r="AT8" s="394"/>
      <c r="AU8" s="389"/>
      <c r="AV8" s="395"/>
      <c r="AW8" s="395"/>
      <c r="ALQ8" s="86"/>
      <c r="ALR8" s="86"/>
      <c r="ALS8" s="86"/>
      <c r="ALT8" s="86"/>
      <c r="ALU8" s="86"/>
      <c r="ALV8" s="86"/>
      <c r="ALW8" s="86"/>
      <c r="ALX8" s="86"/>
      <c r="ALY8" s="86"/>
      <c r="ALZ8" s="86"/>
    </row>
    <row r="9" spans="1:1014" s="5" customFormat="1">
      <c r="A9" s="41"/>
      <c r="B9" s="42"/>
      <c r="C9" s="390" t="s">
        <v>209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2"/>
      <c r="AU9" s="87"/>
      <c r="AV9" s="88"/>
      <c r="AW9" s="88"/>
      <c r="ALQ9" s="86"/>
      <c r="ALR9" s="86"/>
      <c r="ALS9" s="86"/>
      <c r="ALT9" s="86"/>
      <c r="ALU9" s="86"/>
      <c r="ALV9" s="86"/>
      <c r="ALW9" s="86"/>
      <c r="ALX9" s="86"/>
      <c r="ALY9" s="86"/>
      <c r="ALZ9" s="86"/>
    </row>
    <row r="10" spans="1:1014" s="5" customFormat="1">
      <c r="A10" s="89"/>
      <c r="B10" s="90"/>
      <c r="C10" s="91">
        <v>36</v>
      </c>
      <c r="D10" s="91">
        <v>37</v>
      </c>
      <c r="E10" s="91">
        <v>38</v>
      </c>
      <c r="F10" s="91">
        <v>39</v>
      </c>
      <c r="G10" s="91">
        <v>40</v>
      </c>
      <c r="H10" s="91">
        <v>41</v>
      </c>
      <c r="I10" s="91">
        <v>42</v>
      </c>
      <c r="J10" s="91">
        <v>43</v>
      </c>
      <c r="K10" s="91">
        <v>44</v>
      </c>
      <c r="L10" s="91">
        <v>45</v>
      </c>
      <c r="M10" s="91">
        <v>46</v>
      </c>
      <c r="N10" s="91">
        <v>47</v>
      </c>
      <c r="O10" s="91">
        <v>48</v>
      </c>
      <c r="P10" s="91">
        <v>49</v>
      </c>
      <c r="Q10" s="91">
        <v>50</v>
      </c>
      <c r="R10" s="91">
        <v>51</v>
      </c>
      <c r="S10" s="91">
        <v>52</v>
      </c>
      <c r="T10" s="91">
        <v>53</v>
      </c>
      <c r="U10" s="91">
        <v>1</v>
      </c>
      <c r="V10" s="91">
        <v>2</v>
      </c>
      <c r="W10" s="91">
        <v>3</v>
      </c>
      <c r="X10" s="91">
        <v>4</v>
      </c>
      <c r="Y10" s="91">
        <v>5</v>
      </c>
      <c r="Z10" s="91">
        <v>6</v>
      </c>
      <c r="AA10" s="91">
        <v>7</v>
      </c>
      <c r="AB10" s="91">
        <v>8</v>
      </c>
      <c r="AC10" s="91">
        <v>9</v>
      </c>
      <c r="AD10" s="91">
        <v>10</v>
      </c>
      <c r="AE10" s="91">
        <v>11</v>
      </c>
      <c r="AF10" s="91">
        <v>12</v>
      </c>
      <c r="AG10" s="91">
        <v>13</v>
      </c>
      <c r="AH10" s="91">
        <v>14</v>
      </c>
      <c r="AI10" s="91">
        <v>15</v>
      </c>
      <c r="AJ10" s="91">
        <v>16</v>
      </c>
      <c r="AK10" s="91">
        <v>17</v>
      </c>
      <c r="AL10" s="91">
        <v>18</v>
      </c>
      <c r="AM10" s="91">
        <v>19</v>
      </c>
      <c r="AN10" s="91">
        <v>20</v>
      </c>
      <c r="AO10" s="91">
        <v>21</v>
      </c>
      <c r="AP10" s="91">
        <v>22</v>
      </c>
      <c r="AQ10" s="91">
        <v>23</v>
      </c>
      <c r="AR10" s="91">
        <v>24</v>
      </c>
      <c r="AS10" s="91">
        <v>25</v>
      </c>
      <c r="AT10" s="91">
        <v>26</v>
      </c>
      <c r="AU10" s="87"/>
      <c r="AV10" s="88"/>
      <c r="AW10" s="88"/>
      <c r="ALQ10" s="86"/>
      <c r="ALR10" s="86"/>
      <c r="ALS10" s="86"/>
      <c r="ALT10" s="86"/>
      <c r="ALU10" s="86"/>
      <c r="ALV10" s="86"/>
      <c r="ALW10" s="86"/>
      <c r="ALX10" s="86"/>
      <c r="ALY10" s="86"/>
      <c r="ALZ10" s="86"/>
    </row>
    <row r="11" spans="1:1014" s="5" customFormat="1">
      <c r="A11" s="41"/>
      <c r="B11" s="42"/>
      <c r="C11" s="390" t="s">
        <v>208</v>
      </c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2"/>
      <c r="AU11" s="87"/>
      <c r="AV11" s="88"/>
      <c r="AW11" s="88"/>
      <c r="ALQ11" s="86"/>
      <c r="ALR11" s="86"/>
      <c r="ALS11" s="86"/>
      <c r="ALT11" s="86"/>
      <c r="ALU11" s="86"/>
      <c r="ALV11" s="86"/>
      <c r="ALW11" s="86"/>
      <c r="ALX11" s="86"/>
      <c r="ALY11" s="86"/>
      <c r="ALZ11" s="86"/>
    </row>
    <row r="12" spans="1:1014" s="5" customFormat="1">
      <c r="A12" s="92"/>
      <c r="B12" s="90"/>
      <c r="C12" s="93">
        <v>1</v>
      </c>
      <c r="D12" s="93">
        <v>2</v>
      </c>
      <c r="E12" s="93">
        <v>3</v>
      </c>
      <c r="F12" s="93">
        <v>4</v>
      </c>
      <c r="G12" s="93">
        <v>5</v>
      </c>
      <c r="H12" s="93">
        <v>6</v>
      </c>
      <c r="I12" s="93">
        <v>7</v>
      </c>
      <c r="J12" s="93">
        <v>8</v>
      </c>
      <c r="K12" s="93">
        <v>9</v>
      </c>
      <c r="L12" s="93">
        <v>10</v>
      </c>
      <c r="M12" s="93">
        <v>11</v>
      </c>
      <c r="N12" s="93">
        <v>12</v>
      </c>
      <c r="O12" s="93">
        <v>13</v>
      </c>
      <c r="P12" s="93">
        <v>14</v>
      </c>
      <c r="Q12" s="93">
        <v>15</v>
      </c>
      <c r="R12" s="93">
        <v>16</v>
      </c>
      <c r="S12" s="93">
        <v>17</v>
      </c>
      <c r="T12" s="93">
        <v>18</v>
      </c>
      <c r="U12" s="93">
        <v>19</v>
      </c>
      <c r="V12" s="93">
        <v>20</v>
      </c>
      <c r="W12" s="93">
        <v>21</v>
      </c>
      <c r="X12" s="93">
        <v>22</v>
      </c>
      <c r="Y12" s="93">
        <v>23</v>
      </c>
      <c r="Z12" s="93">
        <v>24</v>
      </c>
      <c r="AA12" s="93">
        <v>25</v>
      </c>
      <c r="AB12" s="93">
        <v>26</v>
      </c>
      <c r="AC12" s="93">
        <v>27</v>
      </c>
      <c r="AD12" s="93">
        <v>28</v>
      </c>
      <c r="AE12" s="93">
        <v>29</v>
      </c>
      <c r="AF12" s="93">
        <v>30</v>
      </c>
      <c r="AG12" s="93">
        <v>31</v>
      </c>
      <c r="AH12" s="93">
        <v>32</v>
      </c>
      <c r="AI12" s="93">
        <v>33</v>
      </c>
      <c r="AJ12" s="93">
        <v>34</v>
      </c>
      <c r="AK12" s="93">
        <v>35</v>
      </c>
      <c r="AL12" s="93">
        <v>36</v>
      </c>
      <c r="AM12" s="93">
        <v>37</v>
      </c>
      <c r="AN12" s="93">
        <v>38</v>
      </c>
      <c r="AO12" s="93">
        <v>39</v>
      </c>
      <c r="AP12" s="93">
        <v>40</v>
      </c>
      <c r="AQ12" s="93">
        <v>41</v>
      </c>
      <c r="AR12" s="93">
        <v>42</v>
      </c>
      <c r="AS12" s="93">
        <v>43</v>
      </c>
      <c r="AT12" s="93">
        <v>44</v>
      </c>
      <c r="AU12" s="88"/>
      <c r="AV12" s="88"/>
      <c r="AW12" s="88"/>
      <c r="ALQ12" s="94"/>
      <c r="ALR12" s="94"/>
      <c r="ALS12" s="94"/>
      <c r="ALT12" s="94"/>
      <c r="ALU12" s="94"/>
      <c r="ALV12" s="94"/>
      <c r="ALW12" s="94"/>
      <c r="ALX12" s="94"/>
      <c r="ALY12" s="94"/>
      <c r="ALZ12" s="94"/>
    </row>
    <row r="13" spans="1:1014" s="5" customFormat="1">
      <c r="A13" s="95" t="s">
        <v>182</v>
      </c>
      <c r="B13" s="95" t="s">
        <v>71</v>
      </c>
      <c r="C13" s="96">
        <v>1</v>
      </c>
      <c r="D13" s="96">
        <v>1</v>
      </c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96">
        <v>1</v>
      </c>
      <c r="L13" s="96">
        <v>1</v>
      </c>
      <c r="M13" s="96">
        <v>1</v>
      </c>
      <c r="N13" s="96">
        <v>1</v>
      </c>
      <c r="O13" s="96">
        <v>1</v>
      </c>
      <c r="P13" s="96">
        <v>1</v>
      </c>
      <c r="Q13" s="96">
        <v>1</v>
      </c>
      <c r="R13" s="96">
        <v>1</v>
      </c>
      <c r="S13" s="96">
        <v>1</v>
      </c>
      <c r="T13" s="96" t="s">
        <v>34</v>
      </c>
      <c r="U13" s="96" t="s">
        <v>34</v>
      </c>
      <c r="V13" s="96">
        <v>1</v>
      </c>
      <c r="W13" s="96">
        <v>1</v>
      </c>
      <c r="X13" s="96">
        <v>1</v>
      </c>
      <c r="Y13" s="96">
        <v>1</v>
      </c>
      <c r="Z13" s="96">
        <v>1</v>
      </c>
      <c r="AA13" s="96">
        <v>1</v>
      </c>
      <c r="AB13" s="96">
        <v>1</v>
      </c>
      <c r="AC13" s="96">
        <v>1</v>
      </c>
      <c r="AD13" s="96">
        <v>1</v>
      </c>
      <c r="AE13" s="96">
        <v>1</v>
      </c>
      <c r="AF13" s="96">
        <v>1</v>
      </c>
      <c r="AG13" s="96">
        <v>1</v>
      </c>
      <c r="AH13" s="96">
        <v>1</v>
      </c>
      <c r="AI13" s="96">
        <v>1</v>
      </c>
      <c r="AJ13" s="96">
        <v>1</v>
      </c>
      <c r="AK13" s="96">
        <v>1</v>
      </c>
      <c r="AL13" s="96">
        <v>1</v>
      </c>
      <c r="AM13" s="96">
        <v>1</v>
      </c>
      <c r="AN13" s="96">
        <v>1</v>
      </c>
      <c r="AO13" s="96">
        <v>1</v>
      </c>
      <c r="AP13" s="96">
        <v>1</v>
      </c>
      <c r="AQ13" s="96">
        <v>1</v>
      </c>
      <c r="AR13" s="96" t="s">
        <v>35</v>
      </c>
      <c r="AS13" s="96" t="s">
        <v>35</v>
      </c>
      <c r="AT13" s="96" t="s">
        <v>34</v>
      </c>
      <c r="AU13" s="115">
        <f>AV13+AW13</f>
        <v>39</v>
      </c>
      <c r="AV13" s="115">
        <f>SUM(C13:S13)</f>
        <v>17</v>
      </c>
      <c r="AW13" s="115">
        <f>SUM(V13:AQ13)</f>
        <v>22</v>
      </c>
      <c r="ALQ13" s="86"/>
      <c r="ALR13" s="86"/>
      <c r="ALS13" s="86"/>
      <c r="ALT13" s="86"/>
      <c r="ALU13" s="86"/>
      <c r="ALV13" s="86"/>
      <c r="ALW13" s="86"/>
      <c r="ALX13" s="86"/>
      <c r="ALY13" s="86"/>
      <c r="ALZ13" s="86"/>
    </row>
    <row r="14" spans="1:1014" s="5" customFormat="1">
      <c r="A14" s="95" t="s">
        <v>183</v>
      </c>
      <c r="B14" s="95" t="s">
        <v>72</v>
      </c>
      <c r="C14" s="96">
        <v>3</v>
      </c>
      <c r="D14" s="96">
        <v>3</v>
      </c>
      <c r="E14" s="96">
        <v>3</v>
      </c>
      <c r="F14" s="96">
        <v>3</v>
      </c>
      <c r="G14" s="96">
        <v>3</v>
      </c>
      <c r="H14" s="96">
        <v>3</v>
      </c>
      <c r="I14" s="96">
        <v>3</v>
      </c>
      <c r="J14" s="96">
        <v>3</v>
      </c>
      <c r="K14" s="96">
        <v>3</v>
      </c>
      <c r="L14" s="96">
        <v>3</v>
      </c>
      <c r="M14" s="96">
        <v>3</v>
      </c>
      <c r="N14" s="96">
        <v>3</v>
      </c>
      <c r="O14" s="96">
        <v>3</v>
      </c>
      <c r="P14" s="96">
        <v>3</v>
      </c>
      <c r="Q14" s="96">
        <v>3</v>
      </c>
      <c r="R14" s="96">
        <v>3</v>
      </c>
      <c r="S14" s="96">
        <v>3</v>
      </c>
      <c r="T14" s="96" t="s">
        <v>34</v>
      </c>
      <c r="U14" s="96" t="s">
        <v>34</v>
      </c>
      <c r="V14" s="96">
        <v>3</v>
      </c>
      <c r="W14" s="96">
        <v>3</v>
      </c>
      <c r="X14" s="96">
        <v>3</v>
      </c>
      <c r="Y14" s="96">
        <v>3</v>
      </c>
      <c r="Z14" s="96">
        <v>3</v>
      </c>
      <c r="AA14" s="96">
        <v>3</v>
      </c>
      <c r="AB14" s="96">
        <v>3</v>
      </c>
      <c r="AC14" s="96">
        <v>3</v>
      </c>
      <c r="AD14" s="96">
        <v>3</v>
      </c>
      <c r="AE14" s="96">
        <v>3</v>
      </c>
      <c r="AF14" s="96">
        <v>3</v>
      </c>
      <c r="AG14" s="96">
        <v>3</v>
      </c>
      <c r="AH14" s="96">
        <v>3</v>
      </c>
      <c r="AI14" s="96">
        <v>3</v>
      </c>
      <c r="AJ14" s="96">
        <v>3</v>
      </c>
      <c r="AK14" s="96">
        <v>3</v>
      </c>
      <c r="AL14" s="96">
        <v>3</v>
      </c>
      <c r="AM14" s="96">
        <v>3</v>
      </c>
      <c r="AN14" s="96">
        <v>3</v>
      </c>
      <c r="AO14" s="96">
        <v>3</v>
      </c>
      <c r="AP14" s="96">
        <v>3</v>
      </c>
      <c r="AQ14" s="96">
        <v>3</v>
      </c>
      <c r="AR14" s="96" t="s">
        <v>35</v>
      </c>
      <c r="AS14" s="96" t="s">
        <v>35</v>
      </c>
      <c r="AT14" s="96" t="s">
        <v>34</v>
      </c>
      <c r="AU14" s="115">
        <f t="shared" ref="AU14:AU26" si="0">AV14+AW14</f>
        <v>117</v>
      </c>
      <c r="AV14" s="115">
        <f t="shared" ref="AV14:AV26" si="1">SUM(C14:S14)</f>
        <v>51</v>
      </c>
      <c r="AW14" s="115">
        <f t="shared" ref="AW14:AW26" si="2">SUM(V14:AQ14)</f>
        <v>66</v>
      </c>
      <c r="ALQ14" s="86"/>
      <c r="ALR14" s="86"/>
      <c r="ALS14" s="86"/>
      <c r="ALT14" s="86"/>
      <c r="ALU14" s="86"/>
      <c r="ALV14" s="86"/>
      <c r="ALW14" s="86"/>
      <c r="ALX14" s="86"/>
      <c r="ALY14" s="86"/>
      <c r="ALZ14" s="86"/>
    </row>
    <row r="15" spans="1:1014" s="5" customFormat="1">
      <c r="A15" s="95" t="s">
        <v>184</v>
      </c>
      <c r="B15" s="95" t="s">
        <v>73</v>
      </c>
      <c r="C15" s="96">
        <v>3</v>
      </c>
      <c r="D15" s="96">
        <v>3</v>
      </c>
      <c r="E15" s="96">
        <v>3</v>
      </c>
      <c r="F15" s="96">
        <v>3</v>
      </c>
      <c r="G15" s="96">
        <v>3</v>
      </c>
      <c r="H15" s="96">
        <v>3</v>
      </c>
      <c r="I15" s="96">
        <v>3</v>
      </c>
      <c r="J15" s="96">
        <v>3</v>
      </c>
      <c r="K15" s="96">
        <v>3</v>
      </c>
      <c r="L15" s="96">
        <v>3</v>
      </c>
      <c r="M15" s="96">
        <v>3</v>
      </c>
      <c r="N15" s="96">
        <v>3</v>
      </c>
      <c r="O15" s="96">
        <v>3</v>
      </c>
      <c r="P15" s="96">
        <v>3</v>
      </c>
      <c r="Q15" s="96">
        <v>3</v>
      </c>
      <c r="R15" s="96">
        <v>3</v>
      </c>
      <c r="S15" s="96">
        <v>3</v>
      </c>
      <c r="T15" s="96" t="s">
        <v>34</v>
      </c>
      <c r="U15" s="96" t="s">
        <v>34</v>
      </c>
      <c r="V15" s="96">
        <v>3</v>
      </c>
      <c r="W15" s="96">
        <v>3</v>
      </c>
      <c r="X15" s="96">
        <v>3</v>
      </c>
      <c r="Y15" s="96">
        <v>3</v>
      </c>
      <c r="Z15" s="96">
        <v>3</v>
      </c>
      <c r="AA15" s="96">
        <v>3</v>
      </c>
      <c r="AB15" s="96">
        <v>3</v>
      </c>
      <c r="AC15" s="96">
        <v>3</v>
      </c>
      <c r="AD15" s="96">
        <v>3</v>
      </c>
      <c r="AE15" s="96">
        <v>3</v>
      </c>
      <c r="AF15" s="96">
        <v>3</v>
      </c>
      <c r="AG15" s="96">
        <v>3</v>
      </c>
      <c r="AH15" s="96">
        <v>3</v>
      </c>
      <c r="AI15" s="96">
        <v>3</v>
      </c>
      <c r="AJ15" s="96">
        <v>3</v>
      </c>
      <c r="AK15" s="96">
        <v>3</v>
      </c>
      <c r="AL15" s="96">
        <v>3</v>
      </c>
      <c r="AM15" s="96">
        <v>3</v>
      </c>
      <c r="AN15" s="96">
        <v>3</v>
      </c>
      <c r="AO15" s="96">
        <v>3</v>
      </c>
      <c r="AP15" s="96">
        <v>3</v>
      </c>
      <c r="AQ15" s="96">
        <v>3</v>
      </c>
      <c r="AR15" s="96" t="s">
        <v>35</v>
      </c>
      <c r="AS15" s="96" t="s">
        <v>35</v>
      </c>
      <c r="AT15" s="96" t="s">
        <v>34</v>
      </c>
      <c r="AU15" s="115">
        <f t="shared" si="0"/>
        <v>117</v>
      </c>
      <c r="AV15" s="115">
        <f t="shared" si="1"/>
        <v>51</v>
      </c>
      <c r="AW15" s="115">
        <f t="shared" si="2"/>
        <v>66</v>
      </c>
      <c r="ALQ15" s="86"/>
      <c r="ALR15" s="86"/>
      <c r="ALS15" s="86"/>
      <c r="ALT15" s="86"/>
      <c r="ALU15" s="86"/>
      <c r="ALV15" s="86"/>
      <c r="ALW15" s="86"/>
      <c r="ALX15" s="86"/>
      <c r="ALY15" s="86"/>
      <c r="ALZ15" s="86"/>
    </row>
    <row r="16" spans="1:1014" s="5" customFormat="1" ht="21">
      <c r="A16" s="95" t="s">
        <v>185</v>
      </c>
      <c r="B16" s="95" t="s">
        <v>173</v>
      </c>
      <c r="C16" s="96">
        <v>6</v>
      </c>
      <c r="D16" s="96">
        <v>6</v>
      </c>
      <c r="E16" s="96">
        <v>6</v>
      </c>
      <c r="F16" s="96">
        <v>6</v>
      </c>
      <c r="G16" s="96">
        <v>6</v>
      </c>
      <c r="H16" s="96">
        <v>6</v>
      </c>
      <c r="I16" s="96">
        <v>6</v>
      </c>
      <c r="J16" s="96">
        <v>6</v>
      </c>
      <c r="K16" s="96">
        <v>6</v>
      </c>
      <c r="L16" s="96">
        <v>6</v>
      </c>
      <c r="M16" s="96">
        <v>6</v>
      </c>
      <c r="N16" s="96">
        <v>6</v>
      </c>
      <c r="O16" s="96">
        <v>6</v>
      </c>
      <c r="P16" s="96">
        <v>6</v>
      </c>
      <c r="Q16" s="96">
        <v>6</v>
      </c>
      <c r="R16" s="96">
        <v>6</v>
      </c>
      <c r="S16" s="96">
        <v>6</v>
      </c>
      <c r="T16" s="96" t="s">
        <v>34</v>
      </c>
      <c r="U16" s="96" t="s">
        <v>34</v>
      </c>
      <c r="V16" s="96">
        <v>6</v>
      </c>
      <c r="W16" s="96">
        <v>6</v>
      </c>
      <c r="X16" s="96">
        <v>6</v>
      </c>
      <c r="Y16" s="96">
        <v>6</v>
      </c>
      <c r="Z16" s="96">
        <v>6</v>
      </c>
      <c r="AA16" s="96">
        <v>6</v>
      </c>
      <c r="AB16" s="96">
        <v>6</v>
      </c>
      <c r="AC16" s="96">
        <v>6</v>
      </c>
      <c r="AD16" s="96">
        <v>6</v>
      </c>
      <c r="AE16" s="96">
        <v>6</v>
      </c>
      <c r="AF16" s="96">
        <v>6</v>
      </c>
      <c r="AG16" s="96">
        <v>6</v>
      </c>
      <c r="AH16" s="96">
        <v>6</v>
      </c>
      <c r="AI16" s="96">
        <v>6</v>
      </c>
      <c r="AJ16" s="96">
        <v>6</v>
      </c>
      <c r="AK16" s="96">
        <v>6</v>
      </c>
      <c r="AL16" s="96">
        <v>6</v>
      </c>
      <c r="AM16" s="96">
        <v>6</v>
      </c>
      <c r="AN16" s="96">
        <v>6</v>
      </c>
      <c r="AO16" s="96">
        <v>6</v>
      </c>
      <c r="AP16" s="96">
        <v>6</v>
      </c>
      <c r="AQ16" s="96">
        <v>6</v>
      </c>
      <c r="AR16" s="96" t="s">
        <v>35</v>
      </c>
      <c r="AS16" s="96" t="s">
        <v>35</v>
      </c>
      <c r="AT16" s="96" t="s">
        <v>34</v>
      </c>
      <c r="AU16" s="115">
        <f t="shared" si="0"/>
        <v>234</v>
      </c>
      <c r="AV16" s="115">
        <f t="shared" si="1"/>
        <v>102</v>
      </c>
      <c r="AW16" s="115">
        <f t="shared" si="2"/>
        <v>132</v>
      </c>
      <c r="ALQ16" s="86"/>
      <c r="ALR16" s="86"/>
      <c r="ALS16" s="86"/>
      <c r="ALT16" s="86"/>
      <c r="ALU16" s="86"/>
      <c r="ALV16" s="86"/>
      <c r="ALW16" s="86"/>
      <c r="ALX16" s="86"/>
      <c r="ALY16" s="86"/>
      <c r="ALZ16" s="86"/>
    </row>
    <row r="17" spans="1:1014" s="5" customFormat="1">
      <c r="A17" s="95" t="s">
        <v>186</v>
      </c>
      <c r="B17" s="95" t="s">
        <v>158</v>
      </c>
      <c r="C17" s="96">
        <v>2</v>
      </c>
      <c r="D17" s="96">
        <v>2</v>
      </c>
      <c r="E17" s="96">
        <v>2</v>
      </c>
      <c r="F17" s="96">
        <v>2</v>
      </c>
      <c r="G17" s="96">
        <v>2</v>
      </c>
      <c r="H17" s="96">
        <v>2</v>
      </c>
      <c r="I17" s="96">
        <v>2</v>
      </c>
      <c r="J17" s="96">
        <v>2</v>
      </c>
      <c r="K17" s="96">
        <v>2</v>
      </c>
      <c r="L17" s="96">
        <v>2</v>
      </c>
      <c r="M17" s="96">
        <v>2</v>
      </c>
      <c r="N17" s="96">
        <v>2</v>
      </c>
      <c r="O17" s="96">
        <v>2</v>
      </c>
      <c r="P17" s="96">
        <v>2</v>
      </c>
      <c r="Q17" s="96">
        <v>2</v>
      </c>
      <c r="R17" s="96">
        <v>2</v>
      </c>
      <c r="S17" s="96">
        <v>2</v>
      </c>
      <c r="T17" s="96" t="s">
        <v>34</v>
      </c>
      <c r="U17" s="96" t="s">
        <v>34</v>
      </c>
      <c r="V17" s="96">
        <v>2</v>
      </c>
      <c r="W17" s="96">
        <v>2</v>
      </c>
      <c r="X17" s="96">
        <v>2</v>
      </c>
      <c r="Y17" s="96">
        <v>2</v>
      </c>
      <c r="Z17" s="96">
        <v>2</v>
      </c>
      <c r="AA17" s="96">
        <v>2</v>
      </c>
      <c r="AB17" s="96">
        <v>2</v>
      </c>
      <c r="AC17" s="96">
        <v>2</v>
      </c>
      <c r="AD17" s="96">
        <v>2</v>
      </c>
      <c r="AE17" s="96">
        <v>2</v>
      </c>
      <c r="AF17" s="96">
        <v>2</v>
      </c>
      <c r="AG17" s="96">
        <v>2</v>
      </c>
      <c r="AH17" s="96">
        <v>2</v>
      </c>
      <c r="AI17" s="96">
        <v>2</v>
      </c>
      <c r="AJ17" s="96">
        <v>2</v>
      </c>
      <c r="AK17" s="96">
        <v>2</v>
      </c>
      <c r="AL17" s="96">
        <v>2</v>
      </c>
      <c r="AM17" s="96">
        <v>2</v>
      </c>
      <c r="AN17" s="96">
        <v>2</v>
      </c>
      <c r="AO17" s="96">
        <v>2</v>
      </c>
      <c r="AP17" s="96">
        <v>2</v>
      </c>
      <c r="AQ17" s="96">
        <v>2</v>
      </c>
      <c r="AR17" s="96" t="s">
        <v>35</v>
      </c>
      <c r="AS17" s="96" t="s">
        <v>35</v>
      </c>
      <c r="AT17" s="96" t="s">
        <v>34</v>
      </c>
      <c r="AU17" s="115">
        <f t="shared" si="0"/>
        <v>78</v>
      </c>
      <c r="AV17" s="115">
        <f t="shared" si="1"/>
        <v>34</v>
      </c>
      <c r="AW17" s="115">
        <f t="shared" si="2"/>
        <v>44</v>
      </c>
      <c r="ALQ17" s="86"/>
      <c r="ALR17" s="86"/>
      <c r="ALS17" s="86"/>
      <c r="ALT17" s="86"/>
      <c r="ALU17" s="86"/>
      <c r="ALV17" s="86"/>
      <c r="ALW17" s="86"/>
      <c r="ALX17" s="86"/>
      <c r="ALY17" s="86"/>
      <c r="ALZ17" s="86"/>
    </row>
    <row r="18" spans="1:1014" s="5" customFormat="1">
      <c r="A18" s="95" t="s">
        <v>188</v>
      </c>
      <c r="B18" s="95" t="s">
        <v>74</v>
      </c>
      <c r="C18" s="96">
        <v>3</v>
      </c>
      <c r="D18" s="96">
        <v>3</v>
      </c>
      <c r="E18" s="96">
        <v>3</v>
      </c>
      <c r="F18" s="96">
        <v>3</v>
      </c>
      <c r="G18" s="96">
        <v>3</v>
      </c>
      <c r="H18" s="96">
        <v>3</v>
      </c>
      <c r="I18" s="96">
        <v>3</v>
      </c>
      <c r="J18" s="96">
        <v>3</v>
      </c>
      <c r="K18" s="96">
        <v>3</v>
      </c>
      <c r="L18" s="96">
        <v>3</v>
      </c>
      <c r="M18" s="96">
        <v>3</v>
      </c>
      <c r="N18" s="96">
        <v>3</v>
      </c>
      <c r="O18" s="96">
        <v>3</v>
      </c>
      <c r="P18" s="96">
        <v>3</v>
      </c>
      <c r="Q18" s="96">
        <v>3</v>
      </c>
      <c r="R18" s="96">
        <v>3</v>
      </c>
      <c r="S18" s="96">
        <v>3</v>
      </c>
      <c r="T18" s="96" t="s">
        <v>34</v>
      </c>
      <c r="U18" s="96" t="s">
        <v>34</v>
      </c>
      <c r="V18" s="96">
        <v>3</v>
      </c>
      <c r="W18" s="96">
        <v>3</v>
      </c>
      <c r="X18" s="96">
        <v>3</v>
      </c>
      <c r="Y18" s="96">
        <v>3</v>
      </c>
      <c r="Z18" s="96">
        <v>3</v>
      </c>
      <c r="AA18" s="96">
        <v>3</v>
      </c>
      <c r="AB18" s="96">
        <v>3</v>
      </c>
      <c r="AC18" s="96">
        <v>3</v>
      </c>
      <c r="AD18" s="96">
        <v>3</v>
      </c>
      <c r="AE18" s="96">
        <v>3</v>
      </c>
      <c r="AF18" s="96">
        <v>3</v>
      </c>
      <c r="AG18" s="96">
        <v>3</v>
      </c>
      <c r="AH18" s="96">
        <v>3</v>
      </c>
      <c r="AI18" s="96">
        <v>3</v>
      </c>
      <c r="AJ18" s="96">
        <v>3</v>
      </c>
      <c r="AK18" s="96">
        <v>3</v>
      </c>
      <c r="AL18" s="96">
        <v>3</v>
      </c>
      <c r="AM18" s="96">
        <v>3</v>
      </c>
      <c r="AN18" s="96">
        <v>3</v>
      </c>
      <c r="AO18" s="96">
        <v>3</v>
      </c>
      <c r="AP18" s="96">
        <v>3</v>
      </c>
      <c r="AQ18" s="96">
        <v>3</v>
      </c>
      <c r="AR18" s="96" t="s">
        <v>35</v>
      </c>
      <c r="AS18" s="96" t="s">
        <v>35</v>
      </c>
      <c r="AT18" s="96" t="s">
        <v>34</v>
      </c>
      <c r="AU18" s="115">
        <f t="shared" si="0"/>
        <v>117</v>
      </c>
      <c r="AV18" s="115">
        <f t="shared" si="1"/>
        <v>51</v>
      </c>
      <c r="AW18" s="115">
        <f t="shared" si="2"/>
        <v>66</v>
      </c>
      <c r="ALQ18" s="86"/>
      <c r="ALR18" s="86"/>
      <c r="ALS18" s="86"/>
      <c r="ALT18" s="86"/>
      <c r="ALU18" s="86"/>
      <c r="ALV18" s="86"/>
      <c r="ALW18" s="86"/>
      <c r="ALX18" s="86"/>
      <c r="ALY18" s="86"/>
      <c r="ALZ18" s="86"/>
    </row>
    <row r="19" spans="1:1014" s="5" customFormat="1" ht="21">
      <c r="A19" s="95" t="s">
        <v>189</v>
      </c>
      <c r="B19" s="95" t="s">
        <v>75</v>
      </c>
      <c r="C19" s="96">
        <v>1</v>
      </c>
      <c r="D19" s="96">
        <v>1</v>
      </c>
      <c r="E19" s="96">
        <v>1</v>
      </c>
      <c r="F19" s="96">
        <v>1</v>
      </c>
      <c r="G19" s="96">
        <v>1</v>
      </c>
      <c r="H19" s="96">
        <v>1</v>
      </c>
      <c r="I19" s="96">
        <v>1</v>
      </c>
      <c r="J19" s="96">
        <v>1</v>
      </c>
      <c r="K19" s="96">
        <v>1</v>
      </c>
      <c r="L19" s="96">
        <v>1</v>
      </c>
      <c r="M19" s="96">
        <v>1</v>
      </c>
      <c r="N19" s="96">
        <v>1</v>
      </c>
      <c r="O19" s="96">
        <v>1</v>
      </c>
      <c r="P19" s="96">
        <v>1</v>
      </c>
      <c r="Q19" s="96">
        <v>1</v>
      </c>
      <c r="R19" s="96">
        <v>1</v>
      </c>
      <c r="S19" s="96">
        <v>1</v>
      </c>
      <c r="T19" s="96" t="s">
        <v>34</v>
      </c>
      <c r="U19" s="96" t="s">
        <v>34</v>
      </c>
      <c r="V19" s="96">
        <v>1</v>
      </c>
      <c r="W19" s="96">
        <v>1</v>
      </c>
      <c r="X19" s="96">
        <v>1</v>
      </c>
      <c r="Y19" s="96">
        <v>1</v>
      </c>
      <c r="Z19" s="96">
        <v>1</v>
      </c>
      <c r="AA19" s="96">
        <v>1</v>
      </c>
      <c r="AB19" s="96">
        <v>1</v>
      </c>
      <c r="AC19" s="96">
        <v>1</v>
      </c>
      <c r="AD19" s="96">
        <v>1</v>
      </c>
      <c r="AE19" s="96">
        <v>1</v>
      </c>
      <c r="AF19" s="96">
        <v>1</v>
      </c>
      <c r="AG19" s="96">
        <v>1</v>
      </c>
      <c r="AH19" s="96">
        <v>1</v>
      </c>
      <c r="AI19" s="96">
        <v>1</v>
      </c>
      <c r="AJ19" s="96">
        <v>1</v>
      </c>
      <c r="AK19" s="96">
        <v>1</v>
      </c>
      <c r="AL19" s="96">
        <v>1</v>
      </c>
      <c r="AM19" s="96">
        <v>1</v>
      </c>
      <c r="AN19" s="96">
        <v>1</v>
      </c>
      <c r="AO19" s="96">
        <v>1</v>
      </c>
      <c r="AP19" s="96">
        <v>1</v>
      </c>
      <c r="AQ19" s="96">
        <v>1</v>
      </c>
      <c r="AR19" s="96" t="s">
        <v>35</v>
      </c>
      <c r="AS19" s="96" t="s">
        <v>35</v>
      </c>
      <c r="AT19" s="96" t="s">
        <v>34</v>
      </c>
      <c r="AU19" s="115">
        <f t="shared" si="0"/>
        <v>39</v>
      </c>
      <c r="AV19" s="115">
        <f t="shared" si="1"/>
        <v>17</v>
      </c>
      <c r="AW19" s="115">
        <f t="shared" si="2"/>
        <v>22</v>
      </c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</row>
    <row r="20" spans="1:1014" s="127" customFormat="1" ht="21">
      <c r="A20" s="124"/>
      <c r="B20" s="124" t="s">
        <v>174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 t="s">
        <v>35</v>
      </c>
      <c r="AS20" s="125" t="s">
        <v>35</v>
      </c>
      <c r="AT20" s="125" t="s">
        <v>34</v>
      </c>
      <c r="AU20" s="126"/>
      <c r="AV20" s="126"/>
      <c r="AW20" s="126"/>
      <c r="ALQ20" s="128"/>
      <c r="ALR20" s="128"/>
      <c r="ALS20" s="128"/>
      <c r="ALT20" s="128"/>
      <c r="ALU20" s="128"/>
      <c r="ALV20" s="128"/>
      <c r="ALW20" s="128"/>
      <c r="ALX20" s="128"/>
      <c r="ALY20" s="128"/>
      <c r="ALZ20" s="128"/>
    </row>
    <row r="21" spans="1:1014" s="5" customFormat="1">
      <c r="A21" s="95" t="s">
        <v>181</v>
      </c>
      <c r="B21" s="95" t="s">
        <v>175</v>
      </c>
      <c r="C21" s="96">
        <v>4</v>
      </c>
      <c r="D21" s="96">
        <v>4</v>
      </c>
      <c r="E21" s="96">
        <v>4</v>
      </c>
      <c r="F21" s="96">
        <v>4</v>
      </c>
      <c r="G21" s="96">
        <v>4</v>
      </c>
      <c r="H21" s="96">
        <v>4</v>
      </c>
      <c r="I21" s="96">
        <v>4</v>
      </c>
      <c r="J21" s="96">
        <v>4</v>
      </c>
      <c r="K21" s="96">
        <v>4</v>
      </c>
      <c r="L21" s="96">
        <v>4</v>
      </c>
      <c r="M21" s="96">
        <v>4</v>
      </c>
      <c r="N21" s="96">
        <v>4</v>
      </c>
      <c r="O21" s="96">
        <v>4</v>
      </c>
      <c r="P21" s="96">
        <v>4</v>
      </c>
      <c r="Q21" s="96">
        <v>4</v>
      </c>
      <c r="R21" s="96">
        <v>4</v>
      </c>
      <c r="S21" s="96">
        <v>4</v>
      </c>
      <c r="T21" s="96" t="s">
        <v>34</v>
      </c>
      <c r="U21" s="96" t="s">
        <v>34</v>
      </c>
      <c r="V21" s="96">
        <v>4</v>
      </c>
      <c r="W21" s="96">
        <v>4</v>
      </c>
      <c r="X21" s="96">
        <v>4</v>
      </c>
      <c r="Y21" s="96">
        <v>4</v>
      </c>
      <c r="Z21" s="96">
        <v>4</v>
      </c>
      <c r="AA21" s="96">
        <v>4</v>
      </c>
      <c r="AB21" s="96">
        <v>4</v>
      </c>
      <c r="AC21" s="96">
        <v>4</v>
      </c>
      <c r="AD21" s="96">
        <v>4</v>
      </c>
      <c r="AE21" s="96">
        <v>4</v>
      </c>
      <c r="AF21" s="96">
        <v>4</v>
      </c>
      <c r="AG21" s="96">
        <v>4</v>
      </c>
      <c r="AH21" s="96">
        <v>4</v>
      </c>
      <c r="AI21" s="96">
        <v>4</v>
      </c>
      <c r="AJ21" s="96">
        <v>4</v>
      </c>
      <c r="AK21" s="96">
        <v>4</v>
      </c>
      <c r="AL21" s="96">
        <v>4</v>
      </c>
      <c r="AM21" s="96">
        <v>4</v>
      </c>
      <c r="AN21" s="96">
        <v>4</v>
      </c>
      <c r="AO21" s="96">
        <v>4</v>
      </c>
      <c r="AP21" s="96">
        <v>4</v>
      </c>
      <c r="AQ21" s="96">
        <v>4</v>
      </c>
      <c r="AR21" s="96" t="s">
        <v>35</v>
      </c>
      <c r="AS21" s="96" t="s">
        <v>35</v>
      </c>
      <c r="AT21" s="96" t="s">
        <v>34</v>
      </c>
      <c r="AU21" s="115">
        <f t="shared" si="0"/>
        <v>156</v>
      </c>
      <c r="AV21" s="115">
        <f t="shared" si="1"/>
        <v>68</v>
      </c>
      <c r="AW21" s="115">
        <f t="shared" si="2"/>
        <v>88</v>
      </c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</row>
    <row r="22" spans="1:1014" s="5" customFormat="1" ht="21">
      <c r="A22" s="95" t="s">
        <v>191</v>
      </c>
      <c r="B22" s="95" t="s">
        <v>177</v>
      </c>
      <c r="C22" s="96">
        <v>3</v>
      </c>
      <c r="D22" s="96">
        <v>3</v>
      </c>
      <c r="E22" s="96">
        <v>3</v>
      </c>
      <c r="F22" s="96">
        <v>3</v>
      </c>
      <c r="G22" s="96">
        <v>3</v>
      </c>
      <c r="H22" s="96">
        <v>3</v>
      </c>
      <c r="I22" s="96">
        <v>3</v>
      </c>
      <c r="J22" s="96">
        <v>3</v>
      </c>
      <c r="K22" s="96">
        <v>3</v>
      </c>
      <c r="L22" s="96">
        <v>3</v>
      </c>
      <c r="M22" s="96">
        <v>3</v>
      </c>
      <c r="N22" s="96">
        <v>3</v>
      </c>
      <c r="O22" s="96">
        <v>3</v>
      </c>
      <c r="P22" s="96">
        <v>3</v>
      </c>
      <c r="Q22" s="96">
        <v>3</v>
      </c>
      <c r="R22" s="96">
        <v>3</v>
      </c>
      <c r="S22" s="96">
        <v>3</v>
      </c>
      <c r="T22" s="96" t="s">
        <v>34</v>
      </c>
      <c r="U22" s="96" t="s">
        <v>34</v>
      </c>
      <c r="V22" s="96">
        <v>3</v>
      </c>
      <c r="W22" s="96">
        <v>3</v>
      </c>
      <c r="X22" s="96">
        <v>3</v>
      </c>
      <c r="Y22" s="96">
        <v>3</v>
      </c>
      <c r="Z22" s="96">
        <v>3</v>
      </c>
      <c r="AA22" s="96">
        <v>3</v>
      </c>
      <c r="AB22" s="96">
        <v>3</v>
      </c>
      <c r="AC22" s="96">
        <v>3</v>
      </c>
      <c r="AD22" s="96">
        <v>3</v>
      </c>
      <c r="AE22" s="96">
        <v>3</v>
      </c>
      <c r="AF22" s="96">
        <v>3</v>
      </c>
      <c r="AG22" s="96">
        <v>3</v>
      </c>
      <c r="AH22" s="96">
        <v>3</v>
      </c>
      <c r="AI22" s="96">
        <v>3</v>
      </c>
      <c r="AJ22" s="96">
        <v>3</v>
      </c>
      <c r="AK22" s="96">
        <v>3</v>
      </c>
      <c r="AL22" s="96">
        <v>3</v>
      </c>
      <c r="AM22" s="96">
        <v>3</v>
      </c>
      <c r="AN22" s="96">
        <v>3</v>
      </c>
      <c r="AO22" s="96">
        <v>3</v>
      </c>
      <c r="AP22" s="96">
        <v>3</v>
      </c>
      <c r="AQ22" s="96">
        <v>3</v>
      </c>
      <c r="AR22" s="96" t="s">
        <v>35</v>
      </c>
      <c r="AS22" s="96" t="s">
        <v>35</v>
      </c>
      <c r="AT22" s="96" t="s">
        <v>34</v>
      </c>
      <c r="AU22" s="115">
        <f t="shared" si="0"/>
        <v>117</v>
      </c>
      <c r="AV22" s="115">
        <f t="shared" si="1"/>
        <v>51</v>
      </c>
      <c r="AW22" s="115">
        <f t="shared" si="2"/>
        <v>66</v>
      </c>
      <c r="ALQ22" s="86"/>
      <c r="ALR22" s="86"/>
      <c r="ALS22" s="86"/>
      <c r="ALT22" s="86"/>
      <c r="ALU22" s="86"/>
      <c r="ALV22" s="86"/>
      <c r="ALW22" s="86"/>
      <c r="ALX22" s="86"/>
      <c r="ALY22" s="86"/>
      <c r="ALZ22" s="86"/>
    </row>
    <row r="23" spans="1:1014" s="127" customFormat="1" ht="21">
      <c r="A23" s="124" t="s">
        <v>203</v>
      </c>
      <c r="B23" s="124" t="s">
        <v>201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 t="s">
        <v>35</v>
      </c>
      <c r="AS23" s="125" t="s">
        <v>35</v>
      </c>
      <c r="AT23" s="125" t="s">
        <v>34</v>
      </c>
      <c r="AU23" s="126"/>
      <c r="AV23" s="126"/>
      <c r="AW23" s="126"/>
      <c r="ALQ23" s="128"/>
      <c r="ALR23" s="128"/>
      <c r="ALS23" s="128"/>
      <c r="ALT23" s="128"/>
      <c r="ALU23" s="128"/>
      <c r="ALV23" s="128"/>
      <c r="ALW23" s="128"/>
      <c r="ALX23" s="128"/>
      <c r="ALY23" s="128"/>
      <c r="ALZ23" s="128"/>
    </row>
    <row r="24" spans="1:1014" s="5" customFormat="1">
      <c r="A24" s="95"/>
      <c r="B24" s="95" t="s">
        <v>205</v>
      </c>
      <c r="C24" s="96">
        <v>2</v>
      </c>
      <c r="D24" s="96">
        <v>2</v>
      </c>
      <c r="E24" s="96">
        <v>2</v>
      </c>
      <c r="F24" s="96">
        <v>2</v>
      </c>
      <c r="G24" s="96">
        <v>2</v>
      </c>
      <c r="H24" s="96">
        <v>2</v>
      </c>
      <c r="I24" s="96">
        <v>2</v>
      </c>
      <c r="J24" s="96">
        <v>2</v>
      </c>
      <c r="K24" s="96">
        <v>2</v>
      </c>
      <c r="L24" s="96">
        <v>2</v>
      </c>
      <c r="M24" s="96">
        <v>2</v>
      </c>
      <c r="N24" s="96">
        <v>2</v>
      </c>
      <c r="O24" s="96">
        <v>2</v>
      </c>
      <c r="P24" s="96">
        <v>2</v>
      </c>
      <c r="Q24" s="96">
        <v>2</v>
      </c>
      <c r="R24" s="96">
        <v>2</v>
      </c>
      <c r="S24" s="96">
        <v>2</v>
      </c>
      <c r="T24" s="96" t="s">
        <v>34</v>
      </c>
      <c r="U24" s="96" t="s">
        <v>34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 t="s">
        <v>35</v>
      </c>
      <c r="AS24" s="96" t="s">
        <v>35</v>
      </c>
      <c r="AT24" s="96" t="s">
        <v>34</v>
      </c>
      <c r="AU24" s="115">
        <f t="shared" si="0"/>
        <v>34</v>
      </c>
      <c r="AV24" s="115">
        <f t="shared" si="1"/>
        <v>34</v>
      </c>
      <c r="AW24" s="115">
        <f t="shared" si="2"/>
        <v>0</v>
      </c>
      <c r="ALQ24" s="86"/>
      <c r="ALR24" s="86"/>
      <c r="ALS24" s="86"/>
      <c r="ALT24" s="86"/>
      <c r="ALU24" s="86"/>
      <c r="ALV24" s="86"/>
      <c r="ALW24" s="86"/>
      <c r="ALX24" s="86"/>
      <c r="ALY24" s="86"/>
      <c r="ALZ24" s="86"/>
    </row>
    <row r="25" spans="1:1014" s="5" customFormat="1" ht="31.5">
      <c r="A25" s="95"/>
      <c r="B25" s="95" t="s">
        <v>202</v>
      </c>
      <c r="C25" s="96">
        <v>3</v>
      </c>
      <c r="D25" s="96">
        <v>3</v>
      </c>
      <c r="E25" s="96">
        <v>3</v>
      </c>
      <c r="F25" s="96">
        <v>3</v>
      </c>
      <c r="G25" s="96">
        <v>3</v>
      </c>
      <c r="H25" s="96">
        <v>3</v>
      </c>
      <c r="I25" s="96">
        <v>3</v>
      </c>
      <c r="J25" s="96">
        <v>3</v>
      </c>
      <c r="K25" s="96">
        <v>3</v>
      </c>
      <c r="L25" s="96">
        <v>3</v>
      </c>
      <c r="M25" s="96">
        <v>3</v>
      </c>
      <c r="N25" s="96">
        <v>3</v>
      </c>
      <c r="O25" s="96">
        <v>3</v>
      </c>
      <c r="P25" s="96">
        <v>3</v>
      </c>
      <c r="Q25" s="96">
        <v>3</v>
      </c>
      <c r="R25" s="96">
        <v>3</v>
      </c>
      <c r="S25" s="96">
        <v>3</v>
      </c>
      <c r="T25" s="96" t="s">
        <v>34</v>
      </c>
      <c r="U25" s="96" t="s">
        <v>34</v>
      </c>
      <c r="V25" s="96">
        <v>4</v>
      </c>
      <c r="W25" s="96">
        <v>4</v>
      </c>
      <c r="X25" s="96">
        <v>4</v>
      </c>
      <c r="Y25" s="96">
        <v>4</v>
      </c>
      <c r="Z25" s="96">
        <v>4</v>
      </c>
      <c r="AA25" s="96">
        <v>4</v>
      </c>
      <c r="AB25" s="96">
        <v>4</v>
      </c>
      <c r="AC25" s="96">
        <v>4</v>
      </c>
      <c r="AD25" s="96">
        <v>4</v>
      </c>
      <c r="AE25" s="96">
        <v>4</v>
      </c>
      <c r="AF25" s="96">
        <v>4</v>
      </c>
      <c r="AG25" s="96">
        <v>4</v>
      </c>
      <c r="AH25" s="96">
        <v>4</v>
      </c>
      <c r="AI25" s="96">
        <v>4</v>
      </c>
      <c r="AJ25" s="96">
        <v>4</v>
      </c>
      <c r="AK25" s="96">
        <v>4</v>
      </c>
      <c r="AL25" s="96">
        <v>4</v>
      </c>
      <c r="AM25" s="96">
        <v>4</v>
      </c>
      <c r="AN25" s="96">
        <v>4</v>
      </c>
      <c r="AO25" s="96">
        <v>4</v>
      </c>
      <c r="AP25" s="96">
        <v>4</v>
      </c>
      <c r="AQ25" s="96">
        <v>4</v>
      </c>
      <c r="AR25" s="96" t="s">
        <v>35</v>
      </c>
      <c r="AS25" s="96" t="s">
        <v>35</v>
      </c>
      <c r="AT25" s="96" t="s">
        <v>34</v>
      </c>
      <c r="AU25" s="115">
        <f t="shared" si="0"/>
        <v>139</v>
      </c>
      <c r="AV25" s="115">
        <f t="shared" si="1"/>
        <v>51</v>
      </c>
      <c r="AW25" s="115">
        <f t="shared" si="2"/>
        <v>88</v>
      </c>
      <c r="ALQ25" s="86"/>
      <c r="ALR25" s="86"/>
      <c r="ALS25" s="86"/>
      <c r="ALT25" s="86"/>
      <c r="ALU25" s="86"/>
      <c r="ALV25" s="86"/>
      <c r="ALW25" s="86"/>
      <c r="ALX25" s="86"/>
      <c r="ALY25" s="86"/>
      <c r="ALZ25" s="86"/>
    </row>
    <row r="26" spans="1:1014" s="5" customFormat="1">
      <c r="A26" s="95"/>
      <c r="B26" s="95" t="s">
        <v>204</v>
      </c>
      <c r="C26" s="96">
        <v>3</v>
      </c>
      <c r="D26" s="96">
        <v>3</v>
      </c>
      <c r="E26" s="96">
        <v>3</v>
      </c>
      <c r="F26" s="96">
        <v>3</v>
      </c>
      <c r="G26" s="96">
        <v>3</v>
      </c>
      <c r="H26" s="96">
        <v>3</v>
      </c>
      <c r="I26" s="96">
        <v>3</v>
      </c>
      <c r="J26" s="96">
        <v>3</v>
      </c>
      <c r="K26" s="96">
        <v>3</v>
      </c>
      <c r="L26" s="96">
        <v>3</v>
      </c>
      <c r="M26" s="96">
        <v>3</v>
      </c>
      <c r="N26" s="96">
        <v>3</v>
      </c>
      <c r="O26" s="96">
        <v>3</v>
      </c>
      <c r="P26" s="96">
        <v>3</v>
      </c>
      <c r="Q26" s="96">
        <v>3</v>
      </c>
      <c r="R26" s="96">
        <v>3</v>
      </c>
      <c r="S26" s="96">
        <v>3</v>
      </c>
      <c r="T26" s="96" t="s">
        <v>34</v>
      </c>
      <c r="U26" s="96" t="s">
        <v>34</v>
      </c>
      <c r="V26" s="96">
        <v>4</v>
      </c>
      <c r="W26" s="96">
        <v>4</v>
      </c>
      <c r="X26" s="96">
        <v>4</v>
      </c>
      <c r="Y26" s="96">
        <v>4</v>
      </c>
      <c r="Z26" s="96">
        <v>4</v>
      </c>
      <c r="AA26" s="96">
        <v>4</v>
      </c>
      <c r="AB26" s="96">
        <v>4</v>
      </c>
      <c r="AC26" s="96">
        <v>4</v>
      </c>
      <c r="AD26" s="96">
        <v>4</v>
      </c>
      <c r="AE26" s="96">
        <v>4</v>
      </c>
      <c r="AF26" s="96">
        <v>4</v>
      </c>
      <c r="AG26" s="96">
        <v>4</v>
      </c>
      <c r="AH26" s="96">
        <v>4</v>
      </c>
      <c r="AI26" s="96">
        <v>4</v>
      </c>
      <c r="AJ26" s="96">
        <v>4</v>
      </c>
      <c r="AK26" s="96">
        <v>4</v>
      </c>
      <c r="AL26" s="96">
        <v>4</v>
      </c>
      <c r="AM26" s="96">
        <v>4</v>
      </c>
      <c r="AN26" s="96">
        <v>4</v>
      </c>
      <c r="AO26" s="96">
        <v>4</v>
      </c>
      <c r="AP26" s="96">
        <v>4</v>
      </c>
      <c r="AQ26" s="96">
        <v>4</v>
      </c>
      <c r="AR26" s="96" t="s">
        <v>35</v>
      </c>
      <c r="AS26" s="96" t="s">
        <v>35</v>
      </c>
      <c r="AT26" s="96" t="s">
        <v>34</v>
      </c>
      <c r="AU26" s="115">
        <f t="shared" si="0"/>
        <v>139</v>
      </c>
      <c r="AV26" s="115">
        <f t="shared" si="1"/>
        <v>51</v>
      </c>
      <c r="AW26" s="115">
        <f t="shared" si="2"/>
        <v>88</v>
      </c>
      <c r="ALQ26" s="86"/>
      <c r="ALR26" s="86"/>
      <c r="ALS26" s="86"/>
      <c r="ALT26" s="86"/>
      <c r="ALU26" s="86"/>
      <c r="ALV26" s="86"/>
      <c r="ALW26" s="86"/>
      <c r="ALX26" s="86"/>
      <c r="ALY26" s="86"/>
      <c r="ALZ26" s="86"/>
    </row>
    <row r="27" spans="1:1014" s="5" customFormat="1" ht="21">
      <c r="A27" s="124" t="s">
        <v>192</v>
      </c>
      <c r="B27" s="124" t="s">
        <v>193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6"/>
      <c r="AV27" s="126"/>
      <c r="AW27" s="126"/>
      <c r="ALQ27" s="86"/>
      <c r="ALR27" s="86"/>
      <c r="ALS27" s="86"/>
      <c r="ALT27" s="86"/>
      <c r="ALU27" s="86"/>
      <c r="ALV27" s="86"/>
      <c r="ALW27" s="86"/>
      <c r="ALX27" s="86"/>
      <c r="ALY27" s="86"/>
      <c r="ALZ27" s="86"/>
    </row>
    <row r="28" spans="1:1014" s="5" customFormat="1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6"/>
      <c r="AV28" s="126"/>
      <c r="AW28" s="126"/>
      <c r="ALQ28" s="86"/>
      <c r="ALR28" s="86"/>
      <c r="ALS28" s="86"/>
      <c r="ALT28" s="86"/>
      <c r="ALU28" s="86"/>
      <c r="ALV28" s="86"/>
      <c r="ALW28" s="86"/>
      <c r="ALX28" s="86"/>
      <c r="ALY28" s="86"/>
      <c r="ALZ28" s="86"/>
    </row>
    <row r="29" spans="1:1014">
      <c r="A29" s="95" t="s">
        <v>241</v>
      </c>
      <c r="B29" s="95" t="s">
        <v>91</v>
      </c>
      <c r="C29" s="96">
        <v>1</v>
      </c>
      <c r="D29" s="96">
        <v>1</v>
      </c>
      <c r="E29" s="96">
        <v>1</v>
      </c>
      <c r="F29" s="96">
        <v>1</v>
      </c>
      <c r="G29" s="96">
        <v>1</v>
      </c>
      <c r="H29" s="96">
        <v>1</v>
      </c>
      <c r="I29" s="96">
        <v>1</v>
      </c>
      <c r="J29" s="96">
        <v>1</v>
      </c>
      <c r="K29" s="96">
        <v>1</v>
      </c>
      <c r="L29" s="96">
        <v>1</v>
      </c>
      <c r="M29" s="96">
        <v>1</v>
      </c>
      <c r="N29" s="96">
        <v>1</v>
      </c>
      <c r="O29" s="96">
        <v>1</v>
      </c>
      <c r="P29" s="96">
        <v>1</v>
      </c>
      <c r="Q29" s="96">
        <v>1</v>
      </c>
      <c r="R29" s="96">
        <v>1</v>
      </c>
      <c r="S29" s="96">
        <v>1</v>
      </c>
      <c r="T29" s="96" t="s">
        <v>34</v>
      </c>
      <c r="U29" s="96" t="s">
        <v>34</v>
      </c>
      <c r="V29" s="96">
        <v>1</v>
      </c>
      <c r="W29" s="96">
        <v>1</v>
      </c>
      <c r="X29" s="96">
        <v>1</v>
      </c>
      <c r="Y29" s="96">
        <v>1</v>
      </c>
      <c r="Z29" s="96">
        <v>1</v>
      </c>
      <c r="AA29" s="96">
        <v>1</v>
      </c>
      <c r="AB29" s="96">
        <v>1</v>
      </c>
      <c r="AC29" s="96">
        <v>1</v>
      </c>
      <c r="AD29" s="96">
        <v>1</v>
      </c>
      <c r="AE29" s="96">
        <v>1</v>
      </c>
      <c r="AF29" s="96">
        <v>1</v>
      </c>
      <c r="AG29" s="96">
        <v>1</v>
      </c>
      <c r="AH29" s="96">
        <v>1</v>
      </c>
      <c r="AI29" s="96">
        <v>1</v>
      </c>
      <c r="AJ29" s="96">
        <v>1</v>
      </c>
      <c r="AK29" s="96">
        <v>1</v>
      </c>
      <c r="AL29" s="96">
        <v>1</v>
      </c>
      <c r="AM29" s="96">
        <v>1</v>
      </c>
      <c r="AN29" s="96">
        <v>1</v>
      </c>
      <c r="AO29" s="96">
        <v>1</v>
      </c>
      <c r="AP29" s="96">
        <v>1</v>
      </c>
      <c r="AQ29" s="96">
        <v>1</v>
      </c>
      <c r="AR29" s="96" t="s">
        <v>35</v>
      </c>
      <c r="AS29" s="96" t="s">
        <v>35</v>
      </c>
      <c r="AT29" s="96" t="s">
        <v>34</v>
      </c>
      <c r="AU29" s="88">
        <v>39</v>
      </c>
      <c r="AV29" s="115">
        <v>17</v>
      </c>
      <c r="AW29" s="115">
        <v>22</v>
      </c>
    </row>
    <row r="30" spans="1:1014">
      <c r="A30" s="95" t="s">
        <v>242</v>
      </c>
      <c r="B30" s="95" t="s">
        <v>95</v>
      </c>
      <c r="C30" s="96">
        <v>1</v>
      </c>
      <c r="D30" s="96">
        <v>1</v>
      </c>
      <c r="E30" s="96">
        <v>1</v>
      </c>
      <c r="F30" s="96">
        <v>1</v>
      </c>
      <c r="G30" s="96">
        <v>1</v>
      </c>
      <c r="H30" s="96">
        <v>1</v>
      </c>
      <c r="I30" s="96">
        <v>1</v>
      </c>
      <c r="J30" s="96">
        <v>1</v>
      </c>
      <c r="K30" s="96">
        <v>1</v>
      </c>
      <c r="L30" s="96">
        <v>1</v>
      </c>
      <c r="M30" s="96">
        <v>1</v>
      </c>
      <c r="N30" s="96">
        <v>1</v>
      </c>
      <c r="O30" s="96">
        <v>1</v>
      </c>
      <c r="P30" s="96">
        <v>1</v>
      </c>
      <c r="Q30" s="96">
        <v>1</v>
      </c>
      <c r="R30" s="96">
        <v>1</v>
      </c>
      <c r="S30" s="96">
        <v>1</v>
      </c>
      <c r="T30" s="96" t="s">
        <v>34</v>
      </c>
      <c r="U30" s="96" t="s">
        <v>34</v>
      </c>
      <c r="V30" s="96">
        <v>1</v>
      </c>
      <c r="W30" s="96">
        <v>1</v>
      </c>
      <c r="X30" s="96">
        <v>1</v>
      </c>
      <c r="Y30" s="96">
        <v>1</v>
      </c>
      <c r="Z30" s="96">
        <v>1</v>
      </c>
      <c r="AA30" s="96">
        <v>1</v>
      </c>
      <c r="AB30" s="96">
        <v>1</v>
      </c>
      <c r="AC30" s="96">
        <v>1</v>
      </c>
      <c r="AD30" s="96">
        <v>1</v>
      </c>
      <c r="AE30" s="96">
        <v>1</v>
      </c>
      <c r="AF30" s="96">
        <v>1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96">
        <v>1</v>
      </c>
      <c r="AM30" s="96">
        <v>1</v>
      </c>
      <c r="AN30" s="96">
        <v>1</v>
      </c>
      <c r="AO30" s="96">
        <v>1</v>
      </c>
      <c r="AP30" s="96">
        <v>1</v>
      </c>
      <c r="AQ30" s="96">
        <v>1</v>
      </c>
      <c r="AR30" s="96" t="s">
        <v>35</v>
      </c>
      <c r="AS30" s="96" t="s">
        <v>35</v>
      </c>
      <c r="AT30" s="96" t="s">
        <v>34</v>
      </c>
      <c r="AU30" s="88">
        <v>39</v>
      </c>
      <c r="AV30" s="115">
        <v>17</v>
      </c>
      <c r="AW30" s="115">
        <v>22</v>
      </c>
    </row>
  </sheetData>
  <mergeCells count="25">
    <mergeCell ref="AV2:AV8"/>
    <mergeCell ref="AW2:AW8"/>
    <mergeCell ref="AP2:AS3"/>
    <mergeCell ref="AT2:AT8"/>
    <mergeCell ref="AB2:AB8"/>
    <mergeCell ref="AC2:AF3"/>
    <mergeCell ref="AG2:AG8"/>
    <mergeCell ref="AH2:AJ3"/>
    <mergeCell ref="AK2:AK8"/>
    <mergeCell ref="AL2:AO3"/>
    <mergeCell ref="A2:A8"/>
    <mergeCell ref="B2:B8"/>
    <mergeCell ref="AU2:AU8"/>
    <mergeCell ref="C11:AT11"/>
    <mergeCell ref="C9:AT9"/>
    <mergeCell ref="L2:O3"/>
    <mergeCell ref="P2:S3"/>
    <mergeCell ref="T2:T8"/>
    <mergeCell ref="U2:W3"/>
    <mergeCell ref="X2:X8"/>
    <mergeCell ref="Y2:AA3"/>
    <mergeCell ref="C2:F3"/>
    <mergeCell ref="G2:G8"/>
    <mergeCell ref="H2:J3"/>
    <mergeCell ref="K2:K8"/>
  </mergeCells>
  <pageMargins left="0.31496062992125984" right="0.31496062992125984" top="0.35433070866141736" bottom="0.35433070866141736" header="0" footer="0"/>
  <pageSetup paperSize="9" scale="93" firstPageNumber="0" orientation="landscape" r:id="rId1"/>
  <colBreaks count="1" manualBreakCount="1">
    <brk id="4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37"/>
  <sheetViews>
    <sheetView topLeftCell="A7" zoomScale="110" zoomScaleNormal="110" zoomScaleSheetLayoutView="70" workbookViewId="0">
      <selection activeCell="R25" sqref="R25"/>
    </sheetView>
  </sheetViews>
  <sheetFormatPr defaultRowHeight="10.5"/>
  <cols>
    <col min="1" max="1" width="10.83203125" style="99" customWidth="1"/>
    <col min="2" max="2" width="22" style="99" customWidth="1"/>
    <col min="3" max="46" width="2.83203125" style="5" customWidth="1"/>
    <col min="47" max="47" width="5.33203125" style="5" customWidth="1"/>
    <col min="48" max="1004" width="9.33203125" style="5"/>
    <col min="1005" max="16384" width="9.33203125" style="86"/>
  </cols>
  <sheetData>
    <row r="1" spans="1:1014" s="5" customFormat="1" ht="12.75" customHeight="1">
      <c r="A1" s="84" t="s">
        <v>62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LQ1" s="86"/>
      <c r="ALR1" s="86"/>
      <c r="ALS1" s="86"/>
      <c r="ALT1" s="86"/>
      <c r="ALU1" s="86"/>
      <c r="ALV1" s="86"/>
      <c r="ALW1" s="86"/>
      <c r="ALX1" s="86"/>
      <c r="ALY1" s="86"/>
      <c r="ALZ1" s="86"/>
    </row>
    <row r="2" spans="1:1014" s="5" customFormat="1" ht="12.75" customHeight="1">
      <c r="A2" s="387" t="s">
        <v>52</v>
      </c>
      <c r="B2" s="388" t="s">
        <v>210</v>
      </c>
      <c r="C2" s="393" t="s">
        <v>5</v>
      </c>
      <c r="D2" s="393"/>
      <c r="E2" s="393"/>
      <c r="F2" s="393"/>
      <c r="G2" s="394" t="s">
        <v>6</v>
      </c>
      <c r="H2" s="393" t="s">
        <v>7</v>
      </c>
      <c r="I2" s="393"/>
      <c r="J2" s="393"/>
      <c r="K2" s="394" t="s">
        <v>8</v>
      </c>
      <c r="L2" s="393" t="s">
        <v>9</v>
      </c>
      <c r="M2" s="393"/>
      <c r="N2" s="393"/>
      <c r="O2" s="393"/>
      <c r="P2" s="393" t="s">
        <v>10</v>
      </c>
      <c r="Q2" s="393"/>
      <c r="R2" s="393"/>
      <c r="S2" s="393"/>
      <c r="T2" s="394" t="s">
        <v>11</v>
      </c>
      <c r="U2" s="393" t="s">
        <v>12</v>
      </c>
      <c r="V2" s="393"/>
      <c r="W2" s="393"/>
      <c r="X2" s="394" t="s">
        <v>13</v>
      </c>
      <c r="Y2" s="393" t="s">
        <v>14</v>
      </c>
      <c r="Z2" s="393"/>
      <c r="AA2" s="393"/>
      <c r="AB2" s="394" t="s">
        <v>15</v>
      </c>
      <c r="AC2" s="393" t="s">
        <v>16</v>
      </c>
      <c r="AD2" s="393"/>
      <c r="AE2" s="393"/>
      <c r="AF2" s="393"/>
      <c r="AG2" s="394" t="s">
        <v>17</v>
      </c>
      <c r="AH2" s="393" t="s">
        <v>18</v>
      </c>
      <c r="AI2" s="393"/>
      <c r="AJ2" s="393"/>
      <c r="AK2" s="394" t="s">
        <v>19</v>
      </c>
      <c r="AL2" s="393" t="s">
        <v>20</v>
      </c>
      <c r="AM2" s="393"/>
      <c r="AN2" s="393"/>
      <c r="AO2" s="393"/>
      <c r="AP2" s="393" t="s">
        <v>21</v>
      </c>
      <c r="AQ2" s="393"/>
      <c r="AR2" s="393"/>
      <c r="AS2" s="393"/>
      <c r="AT2" s="394" t="s">
        <v>22</v>
      </c>
      <c r="AU2" s="389" t="s">
        <v>207</v>
      </c>
      <c r="AV2" s="395" t="s">
        <v>157</v>
      </c>
      <c r="AW2" s="395" t="s">
        <v>145</v>
      </c>
      <c r="ALQ2" s="86"/>
      <c r="ALR2" s="86"/>
      <c r="ALS2" s="86"/>
      <c r="ALT2" s="86"/>
      <c r="ALU2" s="86"/>
      <c r="ALV2" s="86"/>
      <c r="ALW2" s="86"/>
      <c r="ALX2" s="86"/>
      <c r="ALY2" s="86"/>
      <c r="ALZ2" s="86"/>
    </row>
    <row r="3" spans="1:1014" s="5" customFormat="1">
      <c r="A3" s="387"/>
      <c r="B3" s="388"/>
      <c r="C3" s="393"/>
      <c r="D3" s="393"/>
      <c r="E3" s="393"/>
      <c r="F3" s="393"/>
      <c r="G3" s="394"/>
      <c r="H3" s="393"/>
      <c r="I3" s="393"/>
      <c r="J3" s="393"/>
      <c r="K3" s="394"/>
      <c r="L3" s="393"/>
      <c r="M3" s="393"/>
      <c r="N3" s="393"/>
      <c r="O3" s="393"/>
      <c r="P3" s="393"/>
      <c r="Q3" s="393"/>
      <c r="R3" s="393"/>
      <c r="S3" s="393"/>
      <c r="T3" s="394"/>
      <c r="U3" s="393"/>
      <c r="V3" s="393"/>
      <c r="W3" s="393"/>
      <c r="X3" s="394"/>
      <c r="Y3" s="393"/>
      <c r="Z3" s="393"/>
      <c r="AA3" s="393"/>
      <c r="AB3" s="394"/>
      <c r="AC3" s="393"/>
      <c r="AD3" s="393"/>
      <c r="AE3" s="393"/>
      <c r="AF3" s="393"/>
      <c r="AG3" s="394"/>
      <c r="AH3" s="393"/>
      <c r="AI3" s="393"/>
      <c r="AJ3" s="393"/>
      <c r="AK3" s="394"/>
      <c r="AL3" s="393"/>
      <c r="AM3" s="393"/>
      <c r="AN3" s="393"/>
      <c r="AO3" s="393"/>
      <c r="AP3" s="393"/>
      <c r="AQ3" s="393"/>
      <c r="AR3" s="393"/>
      <c r="AS3" s="393"/>
      <c r="AT3" s="394"/>
      <c r="AU3" s="389"/>
      <c r="AV3" s="395"/>
      <c r="AW3" s="395"/>
      <c r="ALQ3" s="86"/>
      <c r="ALR3" s="86"/>
      <c r="ALS3" s="86"/>
      <c r="ALT3" s="86"/>
      <c r="ALU3" s="86"/>
      <c r="ALV3" s="86"/>
      <c r="ALW3" s="86"/>
      <c r="ALX3" s="86"/>
      <c r="ALY3" s="86"/>
      <c r="ALZ3" s="86"/>
    </row>
    <row r="4" spans="1:1014" s="5" customFormat="1">
      <c r="A4" s="387"/>
      <c r="B4" s="388"/>
      <c r="C4" s="43"/>
      <c r="D4" s="43"/>
      <c r="E4" s="43"/>
      <c r="F4" s="43"/>
      <c r="G4" s="394"/>
      <c r="H4" s="43"/>
      <c r="I4" s="43"/>
      <c r="J4" s="43"/>
      <c r="K4" s="394"/>
      <c r="L4" s="43"/>
      <c r="M4" s="43"/>
      <c r="N4" s="43"/>
      <c r="O4" s="43"/>
      <c r="P4" s="43"/>
      <c r="Q4" s="43"/>
      <c r="R4" s="43"/>
      <c r="S4" s="43"/>
      <c r="T4" s="394"/>
      <c r="U4" s="43"/>
      <c r="V4" s="43"/>
      <c r="W4" s="43"/>
      <c r="X4" s="394"/>
      <c r="Y4" s="43"/>
      <c r="Z4" s="51"/>
      <c r="AA4" s="43"/>
      <c r="AB4" s="394"/>
      <c r="AC4" s="43"/>
      <c r="AD4" s="43"/>
      <c r="AE4" s="43"/>
      <c r="AF4" s="43"/>
      <c r="AG4" s="394"/>
      <c r="AH4" s="43"/>
      <c r="AI4" s="43"/>
      <c r="AJ4" s="43"/>
      <c r="AK4" s="394"/>
      <c r="AL4" s="43"/>
      <c r="AM4" s="43"/>
      <c r="AN4" s="43"/>
      <c r="AO4" s="43"/>
      <c r="AP4" s="43"/>
      <c r="AQ4" s="43"/>
      <c r="AR4" s="43"/>
      <c r="AS4" s="43"/>
      <c r="AT4" s="394"/>
      <c r="AU4" s="389"/>
      <c r="AV4" s="395"/>
      <c r="AW4" s="395"/>
      <c r="ALQ4" s="86"/>
      <c r="ALR4" s="86"/>
      <c r="ALS4" s="86"/>
      <c r="ALT4" s="86"/>
      <c r="ALU4" s="86"/>
      <c r="ALV4" s="86"/>
      <c r="ALW4" s="86"/>
      <c r="ALX4" s="86"/>
      <c r="ALY4" s="86"/>
      <c r="ALZ4" s="86"/>
    </row>
    <row r="5" spans="1:1014" s="5" customFormat="1">
      <c r="A5" s="387"/>
      <c r="B5" s="388"/>
      <c r="C5" s="6"/>
      <c r="D5" s="6"/>
      <c r="E5" s="6"/>
      <c r="F5" s="6"/>
      <c r="G5" s="394"/>
      <c r="H5" s="6"/>
      <c r="I5" s="6"/>
      <c r="J5" s="6"/>
      <c r="K5" s="394"/>
      <c r="L5" s="6"/>
      <c r="M5" s="6"/>
      <c r="N5" s="6"/>
      <c r="O5" s="6"/>
      <c r="P5" s="6"/>
      <c r="Q5" s="6"/>
      <c r="R5" s="6"/>
      <c r="S5" s="6"/>
      <c r="T5" s="394"/>
      <c r="U5" s="6"/>
      <c r="V5" s="6"/>
      <c r="W5" s="6"/>
      <c r="X5" s="394"/>
      <c r="Y5" s="6"/>
      <c r="Z5" s="52"/>
      <c r="AA5" s="6"/>
      <c r="AB5" s="394"/>
      <c r="AC5" s="6"/>
      <c r="AD5" s="6"/>
      <c r="AE5" s="6"/>
      <c r="AF5" s="6"/>
      <c r="AG5" s="394"/>
      <c r="AH5" s="6"/>
      <c r="AI5" s="6"/>
      <c r="AJ5" s="6"/>
      <c r="AK5" s="394"/>
      <c r="AL5" s="6"/>
      <c r="AM5" s="6"/>
      <c r="AN5" s="6"/>
      <c r="AO5" s="6"/>
      <c r="AP5" s="6"/>
      <c r="AQ5" s="6"/>
      <c r="AR5" s="6"/>
      <c r="AS5" s="6"/>
      <c r="AT5" s="394"/>
      <c r="AU5" s="389"/>
      <c r="AV5" s="395"/>
      <c r="AW5" s="395"/>
      <c r="ALQ5" s="86"/>
      <c r="ALR5" s="86"/>
      <c r="ALS5" s="86"/>
      <c r="ALT5" s="86"/>
      <c r="ALU5" s="86"/>
      <c r="ALV5" s="86"/>
      <c r="ALW5" s="86"/>
      <c r="ALX5" s="86"/>
      <c r="ALY5" s="86"/>
      <c r="ALZ5" s="86"/>
    </row>
    <row r="6" spans="1:1014" s="5" customFormat="1">
      <c r="A6" s="387"/>
      <c r="B6" s="388"/>
      <c r="C6" s="6">
        <v>1</v>
      </c>
      <c r="D6" s="6">
        <v>8</v>
      </c>
      <c r="E6" s="6">
        <v>15</v>
      </c>
      <c r="F6" s="6">
        <v>22</v>
      </c>
      <c r="G6" s="394"/>
      <c r="H6" s="6">
        <v>6</v>
      </c>
      <c r="I6" s="6">
        <v>13</v>
      </c>
      <c r="J6" s="6">
        <v>20</v>
      </c>
      <c r="K6" s="394"/>
      <c r="L6" s="6">
        <v>3</v>
      </c>
      <c r="M6" s="6">
        <v>10</v>
      </c>
      <c r="N6" s="6">
        <v>17</v>
      </c>
      <c r="O6" s="6">
        <v>24</v>
      </c>
      <c r="P6" s="6">
        <v>1</v>
      </c>
      <c r="Q6" s="6">
        <v>8</v>
      </c>
      <c r="R6" s="6">
        <v>15</v>
      </c>
      <c r="S6" s="6">
        <v>22</v>
      </c>
      <c r="T6" s="394"/>
      <c r="U6" s="6">
        <v>5</v>
      </c>
      <c r="V6" s="6">
        <v>12</v>
      </c>
      <c r="W6" s="6">
        <v>19</v>
      </c>
      <c r="X6" s="394"/>
      <c r="Y6" s="6">
        <v>2</v>
      </c>
      <c r="Z6" s="52">
        <v>9</v>
      </c>
      <c r="AA6" s="6">
        <v>16</v>
      </c>
      <c r="AB6" s="394"/>
      <c r="AC6" s="6">
        <v>2</v>
      </c>
      <c r="AD6" s="6">
        <v>9</v>
      </c>
      <c r="AE6" s="6">
        <v>16</v>
      </c>
      <c r="AF6" s="6">
        <v>23</v>
      </c>
      <c r="AG6" s="394"/>
      <c r="AH6" s="6">
        <v>6</v>
      </c>
      <c r="AI6" s="6">
        <v>13</v>
      </c>
      <c r="AJ6" s="6">
        <v>20</v>
      </c>
      <c r="AK6" s="394"/>
      <c r="AL6" s="6">
        <v>4</v>
      </c>
      <c r="AM6" s="6">
        <v>11</v>
      </c>
      <c r="AN6" s="6">
        <v>18</v>
      </c>
      <c r="AO6" s="6">
        <v>25</v>
      </c>
      <c r="AP6" s="6">
        <v>1</v>
      </c>
      <c r="AQ6" s="6">
        <v>8</v>
      </c>
      <c r="AR6" s="6">
        <v>15</v>
      </c>
      <c r="AS6" s="6">
        <v>22</v>
      </c>
      <c r="AT6" s="394"/>
      <c r="AU6" s="389"/>
      <c r="AV6" s="395"/>
      <c r="AW6" s="395"/>
      <c r="ALQ6" s="86"/>
      <c r="ALR6" s="86"/>
      <c r="ALS6" s="86"/>
      <c r="ALT6" s="86"/>
      <c r="ALU6" s="86"/>
      <c r="ALV6" s="86"/>
      <c r="ALW6" s="86"/>
      <c r="ALX6" s="86"/>
      <c r="ALY6" s="86"/>
      <c r="ALZ6" s="86"/>
    </row>
    <row r="7" spans="1:1014" s="5" customFormat="1">
      <c r="A7" s="387"/>
      <c r="B7" s="388"/>
      <c r="C7" s="6">
        <v>7</v>
      </c>
      <c r="D7" s="6">
        <v>14</v>
      </c>
      <c r="E7" s="6">
        <v>21</v>
      </c>
      <c r="F7" s="6">
        <v>28</v>
      </c>
      <c r="G7" s="394"/>
      <c r="H7" s="6">
        <v>12</v>
      </c>
      <c r="I7" s="6">
        <v>19</v>
      </c>
      <c r="J7" s="6">
        <v>26</v>
      </c>
      <c r="K7" s="394"/>
      <c r="L7" s="6">
        <v>9</v>
      </c>
      <c r="M7" s="6">
        <v>16</v>
      </c>
      <c r="N7" s="6">
        <v>23</v>
      </c>
      <c r="O7" s="6">
        <v>30</v>
      </c>
      <c r="P7" s="6">
        <v>7</v>
      </c>
      <c r="Q7" s="6">
        <v>14</v>
      </c>
      <c r="R7" s="6">
        <v>21</v>
      </c>
      <c r="S7" s="6">
        <v>28</v>
      </c>
      <c r="T7" s="394"/>
      <c r="U7" s="6">
        <v>11</v>
      </c>
      <c r="V7" s="6">
        <v>18</v>
      </c>
      <c r="W7" s="6">
        <v>25</v>
      </c>
      <c r="X7" s="394"/>
      <c r="Y7" s="6">
        <v>8</v>
      </c>
      <c r="Z7" s="52">
        <v>15</v>
      </c>
      <c r="AA7" s="6">
        <v>22</v>
      </c>
      <c r="AB7" s="394"/>
      <c r="AC7" s="6">
        <v>8</v>
      </c>
      <c r="AD7" s="6">
        <v>15</v>
      </c>
      <c r="AE7" s="6">
        <v>22</v>
      </c>
      <c r="AF7" s="6">
        <v>29</v>
      </c>
      <c r="AG7" s="394"/>
      <c r="AH7" s="6">
        <v>12</v>
      </c>
      <c r="AI7" s="6">
        <v>19</v>
      </c>
      <c r="AJ7" s="6">
        <v>26</v>
      </c>
      <c r="AK7" s="394"/>
      <c r="AL7" s="6">
        <v>10</v>
      </c>
      <c r="AM7" s="6">
        <v>17</v>
      </c>
      <c r="AN7" s="6">
        <v>24</v>
      </c>
      <c r="AO7" s="6">
        <v>31</v>
      </c>
      <c r="AP7" s="6">
        <v>7</v>
      </c>
      <c r="AQ7" s="6">
        <v>14</v>
      </c>
      <c r="AR7" s="6">
        <v>21</v>
      </c>
      <c r="AS7" s="6">
        <v>28</v>
      </c>
      <c r="AT7" s="394"/>
      <c r="AU7" s="389"/>
      <c r="AV7" s="395"/>
      <c r="AW7" s="395"/>
      <c r="ALQ7" s="86"/>
      <c r="ALR7" s="86"/>
      <c r="ALS7" s="86"/>
      <c r="ALT7" s="86"/>
      <c r="ALU7" s="86"/>
      <c r="ALV7" s="86"/>
      <c r="ALW7" s="86"/>
      <c r="ALX7" s="86"/>
      <c r="ALY7" s="86"/>
      <c r="ALZ7" s="86"/>
    </row>
    <row r="8" spans="1:1014" s="5" customFormat="1">
      <c r="A8" s="387"/>
      <c r="B8" s="388"/>
      <c r="C8" s="44"/>
      <c r="D8" s="44"/>
      <c r="E8" s="44"/>
      <c r="F8" s="44"/>
      <c r="G8" s="394"/>
      <c r="H8" s="44"/>
      <c r="I8" s="44"/>
      <c r="J8" s="44"/>
      <c r="K8" s="394"/>
      <c r="L8" s="44"/>
      <c r="M8" s="44"/>
      <c r="N8" s="44"/>
      <c r="O8" s="44"/>
      <c r="P8" s="44"/>
      <c r="Q8" s="44"/>
      <c r="R8" s="44"/>
      <c r="S8" s="44"/>
      <c r="T8" s="394"/>
      <c r="U8" s="44"/>
      <c r="V8" s="44"/>
      <c r="W8" s="44"/>
      <c r="X8" s="394"/>
      <c r="Y8" s="44"/>
      <c r="Z8" s="53"/>
      <c r="AA8" s="44"/>
      <c r="AB8" s="394"/>
      <c r="AC8" s="44"/>
      <c r="AD8" s="44"/>
      <c r="AE8" s="44"/>
      <c r="AF8" s="44"/>
      <c r="AG8" s="394"/>
      <c r="AH8" s="44"/>
      <c r="AI8" s="44"/>
      <c r="AJ8" s="44"/>
      <c r="AK8" s="394"/>
      <c r="AL8" s="44"/>
      <c r="AM8" s="44"/>
      <c r="AN8" s="44"/>
      <c r="AO8" s="44"/>
      <c r="AP8" s="44"/>
      <c r="AQ8" s="44"/>
      <c r="AR8" s="44"/>
      <c r="AS8" s="44"/>
      <c r="AT8" s="394"/>
      <c r="AU8" s="389"/>
      <c r="AV8" s="395"/>
      <c r="AW8" s="395"/>
      <c r="ALQ8" s="86"/>
      <c r="ALR8" s="86"/>
      <c r="ALS8" s="86"/>
      <c r="ALT8" s="86"/>
      <c r="ALU8" s="86"/>
      <c r="ALV8" s="86"/>
      <c r="ALW8" s="86"/>
      <c r="ALX8" s="86"/>
      <c r="ALY8" s="86"/>
      <c r="ALZ8" s="86"/>
    </row>
    <row r="9" spans="1:1014" s="5" customFormat="1">
      <c r="A9" s="41"/>
      <c r="B9" s="42"/>
      <c r="C9" s="390" t="s">
        <v>209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2"/>
      <c r="AU9" s="87"/>
      <c r="AV9" s="88"/>
      <c r="AW9" s="88"/>
      <c r="ALQ9" s="86"/>
      <c r="ALR9" s="86"/>
      <c r="ALS9" s="86"/>
      <c r="ALT9" s="86"/>
      <c r="ALU9" s="86"/>
      <c r="ALV9" s="86"/>
      <c r="ALW9" s="86"/>
      <c r="ALX9" s="86"/>
      <c r="ALY9" s="86"/>
      <c r="ALZ9" s="86"/>
    </row>
    <row r="10" spans="1:1014" s="5" customFormat="1">
      <c r="A10" s="89"/>
      <c r="B10" s="90"/>
      <c r="C10" s="91">
        <v>36</v>
      </c>
      <c r="D10" s="91">
        <v>37</v>
      </c>
      <c r="E10" s="91">
        <v>38</v>
      </c>
      <c r="F10" s="91">
        <v>39</v>
      </c>
      <c r="G10" s="91">
        <v>40</v>
      </c>
      <c r="H10" s="91">
        <v>41</v>
      </c>
      <c r="I10" s="91">
        <v>42</v>
      </c>
      <c r="J10" s="91">
        <v>43</v>
      </c>
      <c r="K10" s="91">
        <v>44</v>
      </c>
      <c r="L10" s="91">
        <v>45</v>
      </c>
      <c r="M10" s="91">
        <v>46</v>
      </c>
      <c r="N10" s="91">
        <v>47</v>
      </c>
      <c r="O10" s="91">
        <v>48</v>
      </c>
      <c r="P10" s="91">
        <v>49</v>
      </c>
      <c r="Q10" s="91">
        <v>50</v>
      </c>
      <c r="R10" s="91">
        <v>51</v>
      </c>
      <c r="S10" s="91">
        <v>52</v>
      </c>
      <c r="T10" s="91">
        <v>53</v>
      </c>
      <c r="U10" s="91">
        <v>1</v>
      </c>
      <c r="V10" s="91">
        <v>2</v>
      </c>
      <c r="W10" s="91">
        <v>3</v>
      </c>
      <c r="X10" s="91">
        <v>4</v>
      </c>
      <c r="Y10" s="91">
        <v>5</v>
      </c>
      <c r="Z10" s="91">
        <v>6</v>
      </c>
      <c r="AA10" s="91">
        <v>7</v>
      </c>
      <c r="AB10" s="91">
        <v>8</v>
      </c>
      <c r="AC10" s="91">
        <v>9</v>
      </c>
      <c r="AD10" s="91">
        <v>10</v>
      </c>
      <c r="AE10" s="91">
        <v>11</v>
      </c>
      <c r="AF10" s="91">
        <v>12</v>
      </c>
      <c r="AG10" s="91">
        <v>13</v>
      </c>
      <c r="AH10" s="91">
        <v>14</v>
      </c>
      <c r="AI10" s="91">
        <v>15</v>
      </c>
      <c r="AJ10" s="91">
        <v>16</v>
      </c>
      <c r="AK10" s="91">
        <v>17</v>
      </c>
      <c r="AL10" s="91">
        <v>18</v>
      </c>
      <c r="AM10" s="91">
        <v>19</v>
      </c>
      <c r="AN10" s="91">
        <v>20</v>
      </c>
      <c r="AO10" s="91">
        <v>21</v>
      </c>
      <c r="AP10" s="91">
        <v>22</v>
      </c>
      <c r="AQ10" s="91">
        <v>23</v>
      </c>
      <c r="AR10" s="91">
        <v>24</v>
      </c>
      <c r="AS10" s="91">
        <v>25</v>
      </c>
      <c r="AT10" s="91">
        <v>26</v>
      </c>
      <c r="AU10" s="87"/>
      <c r="AV10" s="88"/>
      <c r="AW10" s="88"/>
      <c r="ALQ10" s="86"/>
      <c r="ALR10" s="86"/>
      <c r="ALS10" s="86"/>
      <c r="ALT10" s="86"/>
      <c r="ALU10" s="86"/>
      <c r="ALV10" s="86"/>
      <c r="ALW10" s="86"/>
      <c r="ALX10" s="86"/>
      <c r="ALY10" s="86"/>
      <c r="ALZ10" s="86"/>
    </row>
    <row r="11" spans="1:1014" s="5" customFormat="1">
      <c r="A11" s="41"/>
      <c r="B11" s="42"/>
      <c r="C11" s="390" t="s">
        <v>208</v>
      </c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2"/>
      <c r="AU11" s="87"/>
      <c r="AV11" s="88"/>
      <c r="AW11" s="88"/>
      <c r="ALQ11" s="86"/>
      <c r="ALR11" s="86"/>
      <c r="ALS11" s="86"/>
      <c r="ALT11" s="86"/>
      <c r="ALU11" s="86"/>
      <c r="ALV11" s="86"/>
      <c r="ALW11" s="86"/>
      <c r="ALX11" s="86"/>
      <c r="ALY11" s="86"/>
      <c r="ALZ11" s="86"/>
    </row>
    <row r="12" spans="1:1014" s="5" customFormat="1">
      <c r="A12" s="92"/>
      <c r="B12" s="90"/>
      <c r="C12" s="93">
        <v>1</v>
      </c>
      <c r="D12" s="93">
        <v>2</v>
      </c>
      <c r="E12" s="93">
        <v>3</v>
      </c>
      <c r="F12" s="93">
        <v>4</v>
      </c>
      <c r="G12" s="93">
        <v>5</v>
      </c>
      <c r="H12" s="93">
        <v>6</v>
      </c>
      <c r="I12" s="93">
        <v>7</v>
      </c>
      <c r="J12" s="93">
        <v>8</v>
      </c>
      <c r="K12" s="93">
        <v>9</v>
      </c>
      <c r="L12" s="93">
        <v>10</v>
      </c>
      <c r="M12" s="93">
        <v>11</v>
      </c>
      <c r="N12" s="93">
        <v>12</v>
      </c>
      <c r="O12" s="93">
        <v>13</v>
      </c>
      <c r="P12" s="93">
        <v>14</v>
      </c>
      <c r="Q12" s="93">
        <v>15</v>
      </c>
      <c r="R12" s="93">
        <v>16</v>
      </c>
      <c r="S12" s="93">
        <v>17</v>
      </c>
      <c r="T12" s="93">
        <v>18</v>
      </c>
      <c r="U12" s="93">
        <v>19</v>
      </c>
      <c r="V12" s="93">
        <v>20</v>
      </c>
      <c r="W12" s="93">
        <v>21</v>
      </c>
      <c r="X12" s="93">
        <v>22</v>
      </c>
      <c r="Y12" s="93">
        <v>23</v>
      </c>
      <c r="Z12" s="93">
        <v>24</v>
      </c>
      <c r="AA12" s="93">
        <v>25</v>
      </c>
      <c r="AB12" s="93">
        <v>26</v>
      </c>
      <c r="AC12" s="93">
        <v>27</v>
      </c>
      <c r="AD12" s="93">
        <v>28</v>
      </c>
      <c r="AE12" s="93">
        <v>29</v>
      </c>
      <c r="AF12" s="93">
        <v>30</v>
      </c>
      <c r="AG12" s="93">
        <v>31</v>
      </c>
      <c r="AH12" s="93">
        <v>32</v>
      </c>
      <c r="AI12" s="93">
        <v>33</v>
      </c>
      <c r="AJ12" s="93">
        <v>34</v>
      </c>
      <c r="AK12" s="93">
        <v>35</v>
      </c>
      <c r="AL12" s="93">
        <v>36</v>
      </c>
      <c r="AM12" s="93">
        <v>37</v>
      </c>
      <c r="AN12" s="93">
        <v>38</v>
      </c>
      <c r="AO12" s="93">
        <v>39</v>
      </c>
      <c r="AP12" s="93">
        <v>40</v>
      </c>
      <c r="AQ12" s="93">
        <v>41</v>
      </c>
      <c r="AR12" s="93">
        <v>42</v>
      </c>
      <c r="AS12" s="93">
        <v>43</v>
      </c>
      <c r="AT12" s="93">
        <v>44</v>
      </c>
      <c r="AU12" s="88"/>
      <c r="AV12" s="88"/>
      <c r="AW12" s="88"/>
      <c r="ALQ12" s="94"/>
      <c r="ALR12" s="94"/>
      <c r="ALS12" s="94"/>
      <c r="ALT12" s="94"/>
      <c r="ALU12" s="94"/>
      <c r="ALV12" s="94"/>
      <c r="ALW12" s="94"/>
      <c r="ALX12" s="94"/>
      <c r="ALY12" s="94"/>
      <c r="ALZ12" s="94"/>
    </row>
    <row r="13" spans="1:1014" s="5" customFormat="1">
      <c r="A13" s="130" t="s">
        <v>187</v>
      </c>
      <c r="B13" s="130" t="s">
        <v>146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 t="s">
        <v>34</v>
      </c>
      <c r="U13" s="132" t="s">
        <v>34</v>
      </c>
      <c r="V13" s="131">
        <v>2</v>
      </c>
      <c r="W13" s="131">
        <v>3</v>
      </c>
      <c r="X13" s="131">
        <v>2</v>
      </c>
      <c r="Y13" s="131">
        <v>3</v>
      </c>
      <c r="Z13" s="131">
        <v>2</v>
      </c>
      <c r="AA13" s="131">
        <v>3</v>
      </c>
      <c r="AB13" s="131">
        <v>2</v>
      </c>
      <c r="AC13" s="131">
        <v>3</v>
      </c>
      <c r="AD13" s="131">
        <v>2</v>
      </c>
      <c r="AE13" s="131">
        <v>3</v>
      </c>
      <c r="AF13" s="131">
        <v>2</v>
      </c>
      <c r="AG13" s="131">
        <v>3</v>
      </c>
      <c r="AH13" s="131">
        <v>2</v>
      </c>
      <c r="AI13" s="131">
        <v>3</v>
      </c>
      <c r="AJ13" s="131">
        <v>2</v>
      </c>
      <c r="AK13" s="131">
        <v>2</v>
      </c>
      <c r="AL13" s="131"/>
      <c r="AM13" s="131"/>
      <c r="AN13" s="131"/>
      <c r="AO13" s="131"/>
      <c r="AP13" s="131"/>
      <c r="AQ13" s="131"/>
      <c r="AR13" s="132" t="s">
        <v>35</v>
      </c>
      <c r="AS13" s="132" t="s">
        <v>35</v>
      </c>
      <c r="AT13" s="132" t="s">
        <v>34</v>
      </c>
      <c r="AU13" s="133">
        <v>39</v>
      </c>
      <c r="AV13" s="134"/>
      <c r="AW13" s="134">
        <v>39</v>
      </c>
      <c r="ALQ13" s="94"/>
      <c r="ALR13" s="94"/>
      <c r="ALS13" s="94"/>
      <c r="ALT13" s="94"/>
      <c r="ALU13" s="94"/>
      <c r="ALV13" s="94"/>
      <c r="ALW13" s="94"/>
      <c r="ALX13" s="94"/>
      <c r="ALY13" s="94"/>
      <c r="ALZ13" s="94"/>
    </row>
    <row r="14" spans="1:1014" s="5" customFormat="1">
      <c r="A14" s="130" t="s">
        <v>190</v>
      </c>
      <c r="B14" s="130" t="s">
        <v>176</v>
      </c>
      <c r="C14" s="131">
        <v>2</v>
      </c>
      <c r="D14" s="131">
        <v>2</v>
      </c>
      <c r="E14" s="131">
        <v>3</v>
      </c>
      <c r="F14" s="131">
        <v>2</v>
      </c>
      <c r="G14" s="131">
        <v>2</v>
      </c>
      <c r="H14" s="131">
        <v>3</v>
      </c>
      <c r="I14" s="131">
        <v>2</v>
      </c>
      <c r="J14" s="131">
        <v>2</v>
      </c>
      <c r="K14" s="131">
        <v>3</v>
      </c>
      <c r="L14" s="131">
        <v>2</v>
      </c>
      <c r="M14" s="131">
        <v>2</v>
      </c>
      <c r="N14" s="131">
        <v>3</v>
      </c>
      <c r="O14" s="131">
        <v>2</v>
      </c>
      <c r="P14" s="131">
        <v>2</v>
      </c>
      <c r="Q14" s="131">
        <v>3</v>
      </c>
      <c r="R14" s="131">
        <v>2</v>
      </c>
      <c r="S14" s="131">
        <v>2</v>
      </c>
      <c r="T14" s="132" t="s">
        <v>34</v>
      </c>
      <c r="U14" s="132" t="s">
        <v>34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2" t="s">
        <v>35</v>
      </c>
      <c r="AS14" s="132" t="s">
        <v>35</v>
      </c>
      <c r="AT14" s="132" t="s">
        <v>34</v>
      </c>
      <c r="AU14" s="133">
        <v>39</v>
      </c>
      <c r="AV14" s="134">
        <v>39</v>
      </c>
      <c r="AW14" s="134"/>
      <c r="ALQ14" s="94"/>
      <c r="ALR14" s="94"/>
      <c r="ALS14" s="94"/>
      <c r="ALT14" s="94"/>
      <c r="ALU14" s="94"/>
      <c r="ALV14" s="94"/>
      <c r="ALW14" s="94"/>
      <c r="ALX14" s="94"/>
      <c r="ALY14" s="94"/>
      <c r="ALZ14" s="94"/>
    </row>
    <row r="15" spans="1:1014" s="5" customFormat="1">
      <c r="A15" s="123" t="s">
        <v>78</v>
      </c>
      <c r="B15" s="122" t="s">
        <v>143</v>
      </c>
      <c r="C15" s="93">
        <v>2</v>
      </c>
      <c r="D15" s="93">
        <v>2</v>
      </c>
      <c r="E15" s="93">
        <v>2</v>
      </c>
      <c r="F15" s="93">
        <v>2</v>
      </c>
      <c r="G15" s="93">
        <v>2</v>
      </c>
      <c r="H15" s="93">
        <v>2</v>
      </c>
      <c r="I15" s="93">
        <v>2</v>
      </c>
      <c r="J15" s="93">
        <v>2</v>
      </c>
      <c r="K15" s="93">
        <v>2</v>
      </c>
      <c r="L15" s="93">
        <v>2</v>
      </c>
      <c r="M15" s="93">
        <v>2</v>
      </c>
      <c r="N15" s="93">
        <v>2</v>
      </c>
      <c r="O15" s="93">
        <v>2</v>
      </c>
      <c r="P15" s="93">
        <v>2</v>
      </c>
      <c r="Q15" s="93">
        <v>2</v>
      </c>
      <c r="R15" s="93">
        <v>2</v>
      </c>
      <c r="S15" s="93">
        <v>4</v>
      </c>
      <c r="T15" s="96" t="s">
        <v>34</v>
      </c>
      <c r="U15" s="96" t="s">
        <v>34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6" t="s">
        <v>35</v>
      </c>
      <c r="AS15" s="96" t="s">
        <v>35</v>
      </c>
      <c r="AT15" s="96" t="s">
        <v>34</v>
      </c>
      <c r="AU15" s="98">
        <f t="shared" ref="AU15:AU37" si="0">AV15+AW15</f>
        <v>36</v>
      </c>
      <c r="AV15" s="98">
        <f t="shared" ref="AV15:AV37" si="1">SUM(C15:S15)</f>
        <v>36</v>
      </c>
      <c r="AW15" s="98">
        <f t="shared" ref="AW15:AW27" si="2">SUM(V15:AQ15)</f>
        <v>0</v>
      </c>
      <c r="ALQ15" s="94"/>
      <c r="ALR15" s="94"/>
      <c r="ALS15" s="94"/>
      <c r="ALT15" s="94"/>
      <c r="ALU15" s="94"/>
      <c r="ALV15" s="94"/>
      <c r="ALW15" s="94"/>
      <c r="ALX15" s="94"/>
      <c r="ALY15" s="94"/>
      <c r="ALZ15" s="94"/>
    </row>
    <row r="16" spans="1:1014" s="99" customFormat="1">
      <c r="A16" s="95" t="s">
        <v>79</v>
      </c>
      <c r="B16" s="95" t="s">
        <v>80</v>
      </c>
      <c r="C16" s="96">
        <v>2</v>
      </c>
      <c r="D16" s="96">
        <v>2</v>
      </c>
      <c r="E16" s="96">
        <v>2</v>
      </c>
      <c r="F16" s="96">
        <v>2</v>
      </c>
      <c r="G16" s="96">
        <v>2</v>
      </c>
      <c r="H16" s="96">
        <v>2</v>
      </c>
      <c r="I16" s="96">
        <v>2</v>
      </c>
      <c r="J16" s="96">
        <v>2</v>
      </c>
      <c r="K16" s="96">
        <v>2</v>
      </c>
      <c r="L16" s="96">
        <v>2</v>
      </c>
      <c r="M16" s="96">
        <v>2</v>
      </c>
      <c r="N16" s="96">
        <v>2</v>
      </c>
      <c r="O16" s="96">
        <v>2</v>
      </c>
      <c r="P16" s="96">
        <v>2</v>
      </c>
      <c r="Q16" s="96">
        <v>2</v>
      </c>
      <c r="R16" s="96">
        <v>2</v>
      </c>
      <c r="S16" s="96">
        <v>4</v>
      </c>
      <c r="T16" s="96" t="s">
        <v>34</v>
      </c>
      <c r="U16" s="96" t="s">
        <v>34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 t="s">
        <v>35</v>
      </c>
      <c r="AS16" s="96" t="s">
        <v>35</v>
      </c>
      <c r="AT16" s="96" t="s">
        <v>34</v>
      </c>
      <c r="AU16" s="98">
        <f t="shared" si="0"/>
        <v>36</v>
      </c>
      <c r="AV16" s="98">
        <f t="shared" si="1"/>
        <v>36</v>
      </c>
      <c r="AW16" s="98">
        <f t="shared" si="2"/>
        <v>0</v>
      </c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</row>
    <row r="17" spans="1:1014" s="99" customFormat="1" ht="31.5">
      <c r="A17" s="95" t="s">
        <v>81</v>
      </c>
      <c r="B17" s="95" t="s">
        <v>151</v>
      </c>
      <c r="C17" s="96">
        <v>2</v>
      </c>
      <c r="D17" s="96">
        <v>2</v>
      </c>
      <c r="E17" s="96">
        <v>2</v>
      </c>
      <c r="F17" s="96">
        <v>2</v>
      </c>
      <c r="G17" s="96">
        <v>2</v>
      </c>
      <c r="H17" s="96">
        <v>2</v>
      </c>
      <c r="I17" s="96">
        <v>2</v>
      </c>
      <c r="J17" s="96">
        <v>2</v>
      </c>
      <c r="K17" s="96">
        <v>2</v>
      </c>
      <c r="L17" s="96">
        <v>2</v>
      </c>
      <c r="M17" s="96">
        <v>2</v>
      </c>
      <c r="N17" s="96">
        <v>2</v>
      </c>
      <c r="O17" s="96">
        <v>2</v>
      </c>
      <c r="P17" s="96">
        <v>2</v>
      </c>
      <c r="Q17" s="96">
        <v>2</v>
      </c>
      <c r="R17" s="96">
        <v>2</v>
      </c>
      <c r="S17" s="96">
        <v>4</v>
      </c>
      <c r="T17" s="96" t="s">
        <v>34</v>
      </c>
      <c r="U17" s="96" t="s">
        <v>34</v>
      </c>
      <c r="V17" s="96">
        <v>2</v>
      </c>
      <c r="W17" s="96">
        <v>4</v>
      </c>
      <c r="X17" s="96">
        <v>2</v>
      </c>
      <c r="Y17" s="96">
        <v>4</v>
      </c>
      <c r="Z17" s="96">
        <v>2</v>
      </c>
      <c r="AA17" s="96">
        <v>4</v>
      </c>
      <c r="AB17" s="96">
        <v>2</v>
      </c>
      <c r="AC17" s="96">
        <v>4</v>
      </c>
      <c r="AD17" s="96">
        <v>2</v>
      </c>
      <c r="AE17" s="96">
        <v>4</v>
      </c>
      <c r="AF17" s="96">
        <v>4</v>
      </c>
      <c r="AG17" s="96">
        <v>4</v>
      </c>
      <c r="AH17" s="96">
        <v>4</v>
      </c>
      <c r="AI17" s="96">
        <v>4</v>
      </c>
      <c r="AJ17" s="96">
        <v>4</v>
      </c>
      <c r="AK17" s="96">
        <v>4</v>
      </c>
      <c r="AL17" s="96"/>
      <c r="AM17" s="96"/>
      <c r="AN17" s="96"/>
      <c r="AO17" s="96"/>
      <c r="AP17" s="96"/>
      <c r="AQ17" s="96"/>
      <c r="AR17" s="96" t="s">
        <v>35</v>
      </c>
      <c r="AS17" s="96" t="s">
        <v>35</v>
      </c>
      <c r="AT17" s="96" t="s">
        <v>34</v>
      </c>
      <c r="AU17" s="98">
        <f t="shared" si="0"/>
        <v>90</v>
      </c>
      <c r="AV17" s="98">
        <f t="shared" si="1"/>
        <v>36</v>
      </c>
      <c r="AW17" s="98">
        <f t="shared" si="2"/>
        <v>54</v>
      </c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</row>
    <row r="18" spans="1:1014" s="99" customFormat="1">
      <c r="A18" s="95" t="s">
        <v>82</v>
      </c>
      <c r="B18" s="95" t="s">
        <v>74</v>
      </c>
      <c r="C18" s="96">
        <v>2</v>
      </c>
      <c r="D18" s="96">
        <v>2</v>
      </c>
      <c r="E18" s="96">
        <v>2</v>
      </c>
      <c r="F18" s="96">
        <v>2</v>
      </c>
      <c r="G18" s="96">
        <v>2</v>
      </c>
      <c r="H18" s="96">
        <v>2</v>
      </c>
      <c r="I18" s="96">
        <v>2</v>
      </c>
      <c r="J18" s="96">
        <v>2</v>
      </c>
      <c r="K18" s="96">
        <v>2</v>
      </c>
      <c r="L18" s="96">
        <v>2</v>
      </c>
      <c r="M18" s="96">
        <v>2</v>
      </c>
      <c r="N18" s="96">
        <v>2</v>
      </c>
      <c r="O18" s="96">
        <v>2</v>
      </c>
      <c r="P18" s="96">
        <v>2</v>
      </c>
      <c r="Q18" s="96">
        <v>2</v>
      </c>
      <c r="R18" s="96">
        <v>2</v>
      </c>
      <c r="S18" s="96">
        <v>4</v>
      </c>
      <c r="T18" s="96" t="s">
        <v>34</v>
      </c>
      <c r="U18" s="96" t="s">
        <v>34</v>
      </c>
      <c r="V18" s="96">
        <v>2</v>
      </c>
      <c r="W18" s="96">
        <v>4</v>
      </c>
      <c r="X18" s="96">
        <v>2</v>
      </c>
      <c r="Y18" s="96">
        <v>4</v>
      </c>
      <c r="Z18" s="96">
        <v>2</v>
      </c>
      <c r="AA18" s="96">
        <v>4</v>
      </c>
      <c r="AB18" s="96">
        <v>2</v>
      </c>
      <c r="AC18" s="96">
        <v>4</v>
      </c>
      <c r="AD18" s="96">
        <v>2</v>
      </c>
      <c r="AE18" s="96">
        <v>4</v>
      </c>
      <c r="AF18" s="96">
        <v>4</v>
      </c>
      <c r="AG18" s="96">
        <v>4</v>
      </c>
      <c r="AH18" s="96">
        <v>4</v>
      </c>
      <c r="AI18" s="96">
        <v>4</v>
      </c>
      <c r="AJ18" s="96">
        <v>4</v>
      </c>
      <c r="AK18" s="96">
        <v>4</v>
      </c>
      <c r="AL18" s="96"/>
      <c r="AM18" s="96"/>
      <c r="AN18" s="96"/>
      <c r="AO18" s="96"/>
      <c r="AP18" s="96"/>
      <c r="AQ18" s="96"/>
      <c r="AR18" s="96" t="s">
        <v>35</v>
      </c>
      <c r="AS18" s="96" t="s">
        <v>35</v>
      </c>
      <c r="AT18" s="96" t="s">
        <v>34</v>
      </c>
      <c r="AU18" s="98">
        <f t="shared" si="0"/>
        <v>90</v>
      </c>
      <c r="AV18" s="98">
        <f t="shared" si="1"/>
        <v>36</v>
      </c>
      <c r="AW18" s="98">
        <f t="shared" si="2"/>
        <v>54</v>
      </c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</row>
    <row r="19" spans="1:1014" s="99" customFormat="1">
      <c r="A19" s="95" t="s">
        <v>83</v>
      </c>
      <c r="B19" s="95" t="s">
        <v>178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 t="s">
        <v>34</v>
      </c>
      <c r="U19" s="96" t="s">
        <v>34</v>
      </c>
      <c r="V19" s="96">
        <v>2</v>
      </c>
      <c r="W19" s="96">
        <v>2</v>
      </c>
      <c r="X19" s="96">
        <v>2</v>
      </c>
      <c r="Y19" s="96">
        <v>2</v>
      </c>
      <c r="Z19" s="96">
        <v>2</v>
      </c>
      <c r="AA19" s="96">
        <v>2</v>
      </c>
      <c r="AB19" s="96">
        <v>2</v>
      </c>
      <c r="AC19" s="96">
        <v>2</v>
      </c>
      <c r="AD19" s="96">
        <v>2</v>
      </c>
      <c r="AE19" s="96">
        <v>2</v>
      </c>
      <c r="AF19" s="96">
        <v>2</v>
      </c>
      <c r="AG19" s="96">
        <v>2</v>
      </c>
      <c r="AH19" s="96">
        <v>2</v>
      </c>
      <c r="AI19" s="96">
        <v>2</v>
      </c>
      <c r="AJ19" s="96">
        <v>4</v>
      </c>
      <c r="AK19" s="96">
        <v>4</v>
      </c>
      <c r="AL19" s="96"/>
      <c r="AM19" s="96"/>
      <c r="AN19" s="96"/>
      <c r="AO19" s="96"/>
      <c r="AP19" s="96"/>
      <c r="AQ19" s="96"/>
      <c r="AR19" s="96" t="s">
        <v>35</v>
      </c>
      <c r="AS19" s="96" t="s">
        <v>35</v>
      </c>
      <c r="AT19" s="96" t="s">
        <v>34</v>
      </c>
      <c r="AU19" s="98">
        <f t="shared" si="0"/>
        <v>36</v>
      </c>
      <c r="AV19" s="98">
        <f t="shared" si="1"/>
        <v>0</v>
      </c>
      <c r="AW19" s="98">
        <f t="shared" si="2"/>
        <v>36</v>
      </c>
      <c r="ALQ19" s="100"/>
      <c r="ALR19" s="100"/>
      <c r="ALS19" s="100"/>
      <c r="ALT19" s="100"/>
      <c r="ALU19" s="100"/>
      <c r="ALV19" s="100"/>
      <c r="ALW19" s="100"/>
      <c r="ALX19" s="100"/>
      <c r="ALY19" s="100"/>
      <c r="ALZ19" s="100"/>
    </row>
    <row r="20" spans="1:1014" s="99" customFormat="1" ht="21">
      <c r="A20" s="95" t="s">
        <v>84</v>
      </c>
      <c r="B20" s="95" t="s">
        <v>85</v>
      </c>
      <c r="C20" s="96">
        <v>6</v>
      </c>
      <c r="D20" s="96">
        <v>6</v>
      </c>
      <c r="E20" s="96">
        <v>6</v>
      </c>
      <c r="F20" s="96">
        <v>6</v>
      </c>
      <c r="G20" s="96">
        <v>6</v>
      </c>
      <c r="H20" s="96">
        <v>6</v>
      </c>
      <c r="I20" s="96">
        <v>6</v>
      </c>
      <c r="J20" s="96">
        <v>6</v>
      </c>
      <c r="K20" s="96">
        <v>6</v>
      </c>
      <c r="L20" s="96">
        <v>6</v>
      </c>
      <c r="M20" s="96">
        <v>6</v>
      </c>
      <c r="N20" s="96">
        <v>6</v>
      </c>
      <c r="O20" s="96">
        <v>6</v>
      </c>
      <c r="P20" s="96">
        <v>6</v>
      </c>
      <c r="Q20" s="96">
        <v>8</v>
      </c>
      <c r="R20" s="96">
        <v>8</v>
      </c>
      <c r="S20" s="96">
        <v>8</v>
      </c>
      <c r="T20" s="96" t="s">
        <v>34</v>
      </c>
      <c r="U20" s="96" t="s">
        <v>34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 t="s">
        <v>35</v>
      </c>
      <c r="AS20" s="96" t="s">
        <v>35</v>
      </c>
      <c r="AT20" s="96" t="s">
        <v>34</v>
      </c>
      <c r="AU20" s="98">
        <f t="shared" si="0"/>
        <v>108</v>
      </c>
      <c r="AV20" s="98">
        <f t="shared" si="1"/>
        <v>108</v>
      </c>
      <c r="AW20" s="98">
        <f t="shared" si="2"/>
        <v>0</v>
      </c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</row>
    <row r="21" spans="1:1014" s="99" customFormat="1">
      <c r="A21" s="95" t="s">
        <v>86</v>
      </c>
      <c r="B21" s="95" t="s">
        <v>87</v>
      </c>
      <c r="C21" s="96">
        <v>6</v>
      </c>
      <c r="D21" s="96">
        <v>6</v>
      </c>
      <c r="E21" s="96">
        <v>6</v>
      </c>
      <c r="F21" s="96">
        <v>6</v>
      </c>
      <c r="G21" s="96">
        <v>6</v>
      </c>
      <c r="H21" s="96">
        <v>6</v>
      </c>
      <c r="I21" s="96">
        <v>6</v>
      </c>
      <c r="J21" s="96">
        <v>6</v>
      </c>
      <c r="K21" s="96">
        <v>6</v>
      </c>
      <c r="L21" s="96">
        <v>6</v>
      </c>
      <c r="M21" s="96">
        <v>6</v>
      </c>
      <c r="N21" s="96">
        <v>6</v>
      </c>
      <c r="O21" s="96">
        <v>6</v>
      </c>
      <c r="P21" s="96">
        <v>6</v>
      </c>
      <c r="Q21" s="96">
        <v>6</v>
      </c>
      <c r="R21" s="96">
        <v>6</v>
      </c>
      <c r="S21" s="96">
        <v>6</v>
      </c>
      <c r="T21" s="96" t="s">
        <v>34</v>
      </c>
      <c r="U21" s="96" t="s">
        <v>34</v>
      </c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 t="s">
        <v>35</v>
      </c>
      <c r="AS21" s="96" t="s">
        <v>35</v>
      </c>
      <c r="AT21" s="96" t="s">
        <v>34</v>
      </c>
      <c r="AU21" s="98">
        <f t="shared" si="0"/>
        <v>102</v>
      </c>
      <c r="AV21" s="98">
        <f t="shared" si="1"/>
        <v>102</v>
      </c>
      <c r="AW21" s="98">
        <f t="shared" si="2"/>
        <v>0</v>
      </c>
      <c r="ALQ21" s="100"/>
      <c r="ALR21" s="100"/>
      <c r="ALS21" s="100"/>
      <c r="ALT21" s="100"/>
      <c r="ALU21" s="100"/>
      <c r="ALV21" s="100"/>
      <c r="ALW21" s="100"/>
      <c r="ALX21" s="100"/>
      <c r="ALY21" s="100"/>
      <c r="ALZ21" s="100"/>
    </row>
    <row r="22" spans="1:1014" s="99" customFormat="1" ht="21">
      <c r="A22" s="95" t="s">
        <v>88</v>
      </c>
      <c r="B22" s="95" t="s">
        <v>89</v>
      </c>
      <c r="C22" s="96">
        <v>2</v>
      </c>
      <c r="D22" s="96">
        <v>2</v>
      </c>
      <c r="E22" s="96">
        <v>2</v>
      </c>
      <c r="F22" s="96">
        <v>2</v>
      </c>
      <c r="G22" s="96">
        <v>2</v>
      </c>
      <c r="H22" s="96">
        <v>2</v>
      </c>
      <c r="I22" s="96">
        <v>2</v>
      </c>
      <c r="J22" s="96">
        <v>2</v>
      </c>
      <c r="K22" s="96">
        <v>2</v>
      </c>
      <c r="L22" s="96">
        <v>2</v>
      </c>
      <c r="M22" s="96">
        <v>2</v>
      </c>
      <c r="N22" s="96">
        <v>2</v>
      </c>
      <c r="O22" s="96">
        <v>2</v>
      </c>
      <c r="P22" s="96">
        <v>2</v>
      </c>
      <c r="Q22" s="96">
        <v>2</v>
      </c>
      <c r="R22" s="96">
        <v>2</v>
      </c>
      <c r="S22" s="96">
        <v>4</v>
      </c>
      <c r="T22" s="96" t="s">
        <v>34</v>
      </c>
      <c r="U22" s="96" t="s">
        <v>34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 t="s">
        <v>35</v>
      </c>
      <c r="AS22" s="96" t="s">
        <v>35</v>
      </c>
      <c r="AT22" s="96" t="s">
        <v>34</v>
      </c>
      <c r="AU22" s="98">
        <f t="shared" si="0"/>
        <v>36</v>
      </c>
      <c r="AV22" s="98">
        <f t="shared" si="1"/>
        <v>36</v>
      </c>
      <c r="AW22" s="98">
        <f t="shared" si="2"/>
        <v>0</v>
      </c>
      <c r="ALQ22" s="100"/>
      <c r="ALR22" s="100"/>
      <c r="ALS22" s="100"/>
      <c r="ALT22" s="100"/>
      <c r="ALU22" s="100"/>
      <c r="ALV22" s="100"/>
      <c r="ALW22" s="100"/>
      <c r="ALX22" s="100"/>
      <c r="ALY22" s="100"/>
      <c r="ALZ22" s="100"/>
    </row>
    <row r="23" spans="1:1014" s="99" customFormat="1">
      <c r="A23" s="95" t="s">
        <v>211</v>
      </c>
      <c r="B23" s="95" t="s">
        <v>90</v>
      </c>
      <c r="C23" s="96">
        <v>2</v>
      </c>
      <c r="D23" s="96">
        <v>2</v>
      </c>
      <c r="E23" s="96">
        <v>2</v>
      </c>
      <c r="F23" s="96">
        <v>2</v>
      </c>
      <c r="G23" s="96">
        <v>2</v>
      </c>
      <c r="H23" s="96">
        <v>2</v>
      </c>
      <c r="I23" s="96">
        <v>2</v>
      </c>
      <c r="J23" s="96">
        <v>2</v>
      </c>
      <c r="K23" s="96">
        <v>2</v>
      </c>
      <c r="L23" s="96">
        <v>2</v>
      </c>
      <c r="M23" s="96">
        <v>2</v>
      </c>
      <c r="N23" s="96">
        <v>2</v>
      </c>
      <c r="O23" s="96">
        <v>2</v>
      </c>
      <c r="P23" s="96">
        <v>2</v>
      </c>
      <c r="Q23" s="96">
        <v>2</v>
      </c>
      <c r="R23" s="96">
        <v>2</v>
      </c>
      <c r="S23" s="96"/>
      <c r="T23" s="96" t="s">
        <v>34</v>
      </c>
      <c r="U23" s="96" t="s">
        <v>34</v>
      </c>
      <c r="V23" s="96">
        <v>2</v>
      </c>
      <c r="W23" s="96">
        <v>4</v>
      </c>
      <c r="X23" s="96">
        <v>2</v>
      </c>
      <c r="Y23" s="96">
        <v>4</v>
      </c>
      <c r="Z23" s="96">
        <v>2</v>
      </c>
      <c r="AA23" s="96">
        <v>4</v>
      </c>
      <c r="AB23" s="96">
        <v>2</v>
      </c>
      <c r="AC23" s="96">
        <v>4</v>
      </c>
      <c r="AD23" s="96">
        <v>2</v>
      </c>
      <c r="AE23" s="96">
        <v>4</v>
      </c>
      <c r="AF23" s="96">
        <v>2</v>
      </c>
      <c r="AG23" s="96">
        <v>4</v>
      </c>
      <c r="AH23" s="96">
        <v>2</v>
      </c>
      <c r="AI23" s="96">
        <v>2</v>
      </c>
      <c r="AJ23" s="96">
        <v>2</v>
      </c>
      <c r="AK23" s="96">
        <v>2</v>
      </c>
      <c r="AL23" s="96"/>
      <c r="AM23" s="96"/>
      <c r="AN23" s="96"/>
      <c r="AO23" s="96"/>
      <c r="AP23" s="96"/>
      <c r="AQ23" s="96"/>
      <c r="AR23" s="96" t="s">
        <v>35</v>
      </c>
      <c r="AS23" s="96" t="s">
        <v>35</v>
      </c>
      <c r="AT23" s="96" t="s">
        <v>34</v>
      </c>
      <c r="AU23" s="98">
        <f t="shared" si="0"/>
        <v>76</v>
      </c>
      <c r="AV23" s="98">
        <f t="shared" si="1"/>
        <v>32</v>
      </c>
      <c r="AW23" s="98">
        <f t="shared" si="2"/>
        <v>44</v>
      </c>
      <c r="ALQ23" s="100"/>
      <c r="ALR23" s="100"/>
      <c r="ALS23" s="100"/>
      <c r="ALT23" s="100"/>
      <c r="ALU23" s="100"/>
      <c r="ALV23" s="100"/>
      <c r="ALW23" s="100"/>
      <c r="ALX23" s="100"/>
      <c r="ALY23" s="100"/>
      <c r="ALZ23" s="100"/>
    </row>
    <row r="24" spans="1:1014" s="99" customFormat="1" ht="31.5">
      <c r="A24" s="95" t="s">
        <v>212</v>
      </c>
      <c r="B24" s="95" t="s">
        <v>97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 t="s">
        <v>34</v>
      </c>
      <c r="U24" s="96" t="s">
        <v>34</v>
      </c>
      <c r="V24" s="96">
        <v>4</v>
      </c>
      <c r="W24" s="96">
        <v>4</v>
      </c>
      <c r="X24" s="96">
        <v>4</v>
      </c>
      <c r="Y24" s="96">
        <v>4</v>
      </c>
      <c r="Z24" s="96">
        <v>4</v>
      </c>
      <c r="AA24" s="96">
        <v>4</v>
      </c>
      <c r="AB24" s="96">
        <v>4</v>
      </c>
      <c r="AC24" s="96">
        <v>4</v>
      </c>
      <c r="AD24" s="96">
        <v>4</v>
      </c>
      <c r="AE24" s="96">
        <v>4</v>
      </c>
      <c r="AF24" s="96">
        <v>4</v>
      </c>
      <c r="AG24" s="96">
        <v>4</v>
      </c>
      <c r="AH24" s="96">
        <v>4</v>
      </c>
      <c r="AI24" s="96">
        <v>4</v>
      </c>
      <c r="AJ24" s="96">
        <v>4</v>
      </c>
      <c r="AK24" s="96">
        <v>6</v>
      </c>
      <c r="AL24" s="96"/>
      <c r="AM24" s="96"/>
      <c r="AN24" s="96"/>
      <c r="AO24" s="96"/>
      <c r="AP24" s="96"/>
      <c r="AQ24" s="96"/>
      <c r="AR24" s="96" t="s">
        <v>35</v>
      </c>
      <c r="AS24" s="96" t="s">
        <v>35</v>
      </c>
      <c r="AT24" s="96" t="s">
        <v>34</v>
      </c>
      <c r="AU24" s="98">
        <f t="shared" si="0"/>
        <v>66</v>
      </c>
      <c r="AV24" s="98">
        <f t="shared" si="1"/>
        <v>0</v>
      </c>
      <c r="AW24" s="98">
        <f t="shared" si="2"/>
        <v>66</v>
      </c>
      <c r="ALQ24" s="100"/>
      <c r="ALR24" s="100"/>
      <c r="ALS24" s="100"/>
      <c r="ALT24" s="100"/>
      <c r="ALU24" s="100"/>
      <c r="ALV24" s="100"/>
      <c r="ALW24" s="100"/>
      <c r="ALX24" s="100"/>
      <c r="ALY24" s="100"/>
      <c r="ALZ24" s="100"/>
    </row>
    <row r="25" spans="1:1014" s="99" customFormat="1">
      <c r="A25" s="95" t="s">
        <v>213</v>
      </c>
      <c r="B25" s="95" t="s">
        <v>91</v>
      </c>
      <c r="C25" s="96">
        <v>4</v>
      </c>
      <c r="D25" s="96">
        <v>4</v>
      </c>
      <c r="E25" s="96">
        <v>4</v>
      </c>
      <c r="F25" s="96">
        <v>4</v>
      </c>
      <c r="G25" s="96">
        <v>4</v>
      </c>
      <c r="H25" s="96">
        <v>4</v>
      </c>
      <c r="I25" s="96">
        <v>4</v>
      </c>
      <c r="J25" s="96">
        <v>4</v>
      </c>
      <c r="K25" s="96">
        <v>4</v>
      </c>
      <c r="L25" s="96">
        <v>4</v>
      </c>
      <c r="M25" s="96">
        <v>4</v>
      </c>
      <c r="N25" s="96">
        <v>4</v>
      </c>
      <c r="O25" s="96">
        <v>4</v>
      </c>
      <c r="P25" s="96">
        <v>4</v>
      </c>
      <c r="Q25" s="96">
        <v>4</v>
      </c>
      <c r="R25" s="96">
        <v>5</v>
      </c>
      <c r="S25" s="96">
        <v>6</v>
      </c>
      <c r="T25" s="96" t="s">
        <v>34</v>
      </c>
      <c r="U25" s="96" t="s">
        <v>34</v>
      </c>
      <c r="V25" s="96">
        <v>2</v>
      </c>
      <c r="W25" s="96">
        <v>2</v>
      </c>
      <c r="X25" s="96">
        <v>2</v>
      </c>
      <c r="Y25" s="96">
        <v>2</v>
      </c>
      <c r="Z25" s="96">
        <v>2</v>
      </c>
      <c r="AA25" s="96">
        <v>2</v>
      </c>
      <c r="AB25" s="96">
        <v>2</v>
      </c>
      <c r="AC25" s="96">
        <v>2</v>
      </c>
      <c r="AD25" s="96">
        <v>2</v>
      </c>
      <c r="AE25" s="96">
        <v>2</v>
      </c>
      <c r="AF25" s="96">
        <v>2</v>
      </c>
      <c r="AG25" s="96">
        <v>2</v>
      </c>
      <c r="AH25" s="96">
        <v>2</v>
      </c>
      <c r="AI25" s="96">
        <v>2</v>
      </c>
      <c r="AJ25" s="96">
        <v>2</v>
      </c>
      <c r="AK25" s="96">
        <v>3</v>
      </c>
      <c r="AL25" s="96"/>
      <c r="AM25" s="96"/>
      <c r="AN25" s="96"/>
      <c r="AO25" s="96"/>
      <c r="AP25" s="96"/>
      <c r="AQ25" s="96"/>
      <c r="AR25" s="96" t="s">
        <v>35</v>
      </c>
      <c r="AS25" s="96" t="s">
        <v>35</v>
      </c>
      <c r="AT25" s="96" t="s">
        <v>34</v>
      </c>
      <c r="AU25" s="98">
        <f t="shared" si="0"/>
        <v>104</v>
      </c>
      <c r="AV25" s="98">
        <f t="shared" si="1"/>
        <v>71</v>
      </c>
      <c r="AW25" s="98">
        <f t="shared" si="2"/>
        <v>33</v>
      </c>
      <c r="ALQ25" s="100"/>
      <c r="ALR25" s="100"/>
      <c r="ALS25" s="100"/>
      <c r="ALT25" s="100"/>
      <c r="ALU25" s="100"/>
      <c r="ALV25" s="100"/>
      <c r="ALW25" s="100"/>
      <c r="ALX25" s="100"/>
      <c r="ALY25" s="100"/>
      <c r="ALZ25" s="100"/>
    </row>
    <row r="26" spans="1:1014" s="99" customFormat="1" ht="21">
      <c r="A26" s="95" t="s">
        <v>94</v>
      </c>
      <c r="B26" s="95" t="s">
        <v>92</v>
      </c>
      <c r="C26" s="96">
        <v>2</v>
      </c>
      <c r="D26" s="96">
        <v>2</v>
      </c>
      <c r="E26" s="96">
        <v>2</v>
      </c>
      <c r="F26" s="96">
        <v>2</v>
      </c>
      <c r="G26" s="96">
        <v>2</v>
      </c>
      <c r="H26" s="96">
        <v>2</v>
      </c>
      <c r="I26" s="96">
        <v>2</v>
      </c>
      <c r="J26" s="96">
        <v>2</v>
      </c>
      <c r="K26" s="96">
        <v>2</v>
      </c>
      <c r="L26" s="96">
        <v>2</v>
      </c>
      <c r="M26" s="96">
        <v>2</v>
      </c>
      <c r="N26" s="96">
        <v>2</v>
      </c>
      <c r="O26" s="96">
        <v>2</v>
      </c>
      <c r="P26" s="96">
        <v>2</v>
      </c>
      <c r="Q26" s="96">
        <v>2</v>
      </c>
      <c r="R26" s="96">
        <v>2</v>
      </c>
      <c r="S26" s="96">
        <v>4</v>
      </c>
      <c r="T26" s="96" t="s">
        <v>34</v>
      </c>
      <c r="U26" s="96" t="s">
        <v>34</v>
      </c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 t="s">
        <v>35</v>
      </c>
      <c r="AS26" s="96" t="s">
        <v>35</v>
      </c>
      <c r="AT26" s="96" t="s">
        <v>34</v>
      </c>
      <c r="AU26" s="98">
        <f t="shared" si="0"/>
        <v>36</v>
      </c>
      <c r="AV26" s="98">
        <f t="shared" si="1"/>
        <v>36</v>
      </c>
      <c r="AW26" s="98">
        <f t="shared" si="2"/>
        <v>0</v>
      </c>
      <c r="ALQ26" s="100"/>
      <c r="ALR26" s="100"/>
      <c r="ALS26" s="100"/>
      <c r="ALT26" s="100"/>
      <c r="ALU26" s="100"/>
      <c r="ALV26" s="100"/>
      <c r="ALW26" s="100"/>
      <c r="ALX26" s="100"/>
      <c r="ALY26" s="100"/>
      <c r="ALZ26" s="100"/>
    </row>
    <row r="27" spans="1:1014" s="99" customFormat="1">
      <c r="A27" s="95" t="s">
        <v>96</v>
      </c>
      <c r="B27" s="95" t="s">
        <v>93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 t="s">
        <v>34</v>
      </c>
      <c r="U27" s="96" t="s">
        <v>34</v>
      </c>
      <c r="V27" s="96">
        <v>2</v>
      </c>
      <c r="W27" s="96">
        <v>2</v>
      </c>
      <c r="X27" s="96">
        <v>2</v>
      </c>
      <c r="Y27" s="96">
        <v>2</v>
      </c>
      <c r="Z27" s="96">
        <v>2</v>
      </c>
      <c r="AA27" s="96">
        <v>2</v>
      </c>
      <c r="AB27" s="96">
        <v>2</v>
      </c>
      <c r="AC27" s="96">
        <v>2</v>
      </c>
      <c r="AD27" s="96">
        <v>2</v>
      </c>
      <c r="AE27" s="96">
        <v>2</v>
      </c>
      <c r="AF27" s="96">
        <v>2</v>
      </c>
      <c r="AG27" s="96">
        <v>2</v>
      </c>
      <c r="AH27" s="96">
        <v>2</v>
      </c>
      <c r="AI27" s="96">
        <v>2</v>
      </c>
      <c r="AJ27" s="96">
        <v>4</v>
      </c>
      <c r="AK27" s="96">
        <v>4</v>
      </c>
      <c r="AL27" s="96"/>
      <c r="AM27" s="96"/>
      <c r="AN27" s="96"/>
      <c r="AO27" s="96"/>
      <c r="AP27" s="96"/>
      <c r="AQ27" s="96"/>
      <c r="AR27" s="96" t="s">
        <v>35</v>
      </c>
      <c r="AS27" s="96" t="s">
        <v>35</v>
      </c>
      <c r="AT27" s="96" t="s">
        <v>34</v>
      </c>
      <c r="AU27" s="98">
        <f t="shared" si="0"/>
        <v>36</v>
      </c>
      <c r="AV27" s="98">
        <f t="shared" si="1"/>
        <v>0</v>
      </c>
      <c r="AW27" s="98">
        <f t="shared" si="2"/>
        <v>36</v>
      </c>
      <c r="ALQ27" s="100"/>
      <c r="ALR27" s="100"/>
      <c r="ALS27" s="100"/>
      <c r="ALT27" s="100"/>
      <c r="ALU27" s="100"/>
      <c r="ALV27" s="100"/>
      <c r="ALW27" s="100"/>
      <c r="ALX27" s="100"/>
      <c r="ALY27" s="100"/>
      <c r="ALZ27" s="100"/>
    </row>
    <row r="28" spans="1:1014" s="99" customFormat="1" ht="21">
      <c r="A28" s="95" t="s">
        <v>98</v>
      </c>
      <c r="B28" s="95" t="s">
        <v>102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 t="s">
        <v>34</v>
      </c>
      <c r="U28" s="96" t="s">
        <v>34</v>
      </c>
      <c r="V28" s="96">
        <v>4</v>
      </c>
      <c r="W28" s="96">
        <v>4</v>
      </c>
      <c r="X28" s="96">
        <v>4</v>
      </c>
      <c r="Y28" s="96">
        <v>4</v>
      </c>
      <c r="Z28" s="96">
        <v>4</v>
      </c>
      <c r="AA28" s="96">
        <v>4</v>
      </c>
      <c r="AB28" s="96">
        <v>4</v>
      </c>
      <c r="AC28" s="96">
        <v>4</v>
      </c>
      <c r="AD28" s="96">
        <v>4</v>
      </c>
      <c r="AE28" s="96">
        <v>4</v>
      </c>
      <c r="AF28" s="96">
        <v>4</v>
      </c>
      <c r="AG28" s="96">
        <v>4</v>
      </c>
      <c r="AH28" s="96">
        <v>6</v>
      </c>
      <c r="AI28" s="96">
        <v>6</v>
      </c>
      <c r="AJ28" s="96">
        <v>6</v>
      </c>
      <c r="AK28" s="96">
        <v>6</v>
      </c>
      <c r="AL28" s="96"/>
      <c r="AM28" s="96"/>
      <c r="AN28" s="96"/>
      <c r="AO28" s="96"/>
      <c r="AP28" s="96"/>
      <c r="AQ28" s="96"/>
      <c r="AR28" s="96" t="s">
        <v>35</v>
      </c>
      <c r="AS28" s="96" t="s">
        <v>35</v>
      </c>
      <c r="AT28" s="96" t="s">
        <v>34</v>
      </c>
      <c r="AU28" s="98">
        <f t="shared" si="0"/>
        <v>72</v>
      </c>
      <c r="AV28" s="98">
        <f t="shared" si="1"/>
        <v>0</v>
      </c>
      <c r="AW28" s="98">
        <f t="shared" ref="AW28:AW37" si="3">SUM(V28:AR28)</f>
        <v>72</v>
      </c>
      <c r="ALQ28" s="100"/>
      <c r="ALR28" s="100"/>
      <c r="ALS28" s="100"/>
      <c r="ALT28" s="100"/>
      <c r="ALU28" s="100"/>
      <c r="ALV28" s="100"/>
      <c r="ALW28" s="100"/>
      <c r="ALX28" s="100"/>
      <c r="ALY28" s="100"/>
      <c r="ALZ28" s="100"/>
    </row>
    <row r="29" spans="1:1014" s="112" customFormat="1" ht="42">
      <c r="A29" s="104" t="s">
        <v>103</v>
      </c>
      <c r="B29" s="104" t="s">
        <v>104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96" t="s">
        <v>35</v>
      </c>
      <c r="AS29" s="96" t="s">
        <v>35</v>
      </c>
      <c r="AT29" s="105" t="s">
        <v>34</v>
      </c>
      <c r="AU29" s="110">
        <f t="shared" si="0"/>
        <v>0</v>
      </c>
      <c r="AV29" s="110">
        <f t="shared" si="1"/>
        <v>0</v>
      </c>
      <c r="AW29" s="110">
        <f t="shared" si="3"/>
        <v>0</v>
      </c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  <c r="IW29" s="111"/>
      <c r="IX29" s="111"/>
      <c r="IY29" s="111"/>
      <c r="IZ29" s="111"/>
      <c r="JA29" s="111"/>
      <c r="JB29" s="111"/>
      <c r="JC29" s="111"/>
      <c r="JD29" s="111"/>
      <c r="JE29" s="111"/>
      <c r="JF29" s="111"/>
      <c r="JG29" s="111"/>
      <c r="JH29" s="111"/>
      <c r="JI29" s="111"/>
      <c r="JJ29" s="111"/>
      <c r="JK29" s="111"/>
      <c r="JL29" s="111"/>
      <c r="JM29" s="111"/>
      <c r="JN29" s="111"/>
      <c r="JO29" s="111"/>
      <c r="JP29" s="111"/>
      <c r="JQ29" s="111"/>
      <c r="JR29" s="111"/>
      <c r="JS29" s="111"/>
      <c r="JT29" s="111"/>
      <c r="JU29" s="111"/>
      <c r="JV29" s="111"/>
      <c r="JW29" s="111"/>
      <c r="JX29" s="111"/>
      <c r="JY29" s="111"/>
      <c r="JZ29" s="111"/>
      <c r="KA29" s="111"/>
      <c r="KB29" s="111"/>
      <c r="KC29" s="111"/>
      <c r="KD29" s="111"/>
      <c r="KE29" s="111"/>
      <c r="KF29" s="111"/>
      <c r="KG29" s="111"/>
      <c r="KH29" s="111"/>
      <c r="KI29" s="111"/>
      <c r="KJ29" s="111"/>
      <c r="KK29" s="111"/>
      <c r="KL29" s="111"/>
      <c r="KM29" s="111"/>
      <c r="KN29" s="111"/>
      <c r="KO29" s="111"/>
      <c r="KP29" s="111"/>
      <c r="KQ29" s="111"/>
      <c r="KR29" s="111"/>
      <c r="KS29" s="111"/>
      <c r="KT29" s="111"/>
      <c r="KU29" s="111"/>
      <c r="KV29" s="111"/>
      <c r="KW29" s="111"/>
      <c r="KX29" s="111"/>
      <c r="KY29" s="111"/>
      <c r="KZ29" s="111"/>
      <c r="LA29" s="111"/>
      <c r="LB29" s="111"/>
      <c r="LC29" s="111"/>
      <c r="LD29" s="111"/>
      <c r="LE29" s="111"/>
      <c r="LF29" s="111"/>
      <c r="LG29" s="111"/>
      <c r="LH29" s="111"/>
      <c r="LI29" s="111"/>
      <c r="LJ29" s="111"/>
      <c r="LK29" s="111"/>
      <c r="LL29" s="111"/>
      <c r="LM29" s="111"/>
      <c r="LN29" s="111"/>
      <c r="LO29" s="111"/>
      <c r="LP29" s="111"/>
      <c r="LQ29" s="111"/>
      <c r="LR29" s="111"/>
      <c r="LS29" s="111"/>
      <c r="LT29" s="111"/>
      <c r="LU29" s="111"/>
      <c r="LV29" s="111"/>
      <c r="LW29" s="111"/>
      <c r="LX29" s="111"/>
      <c r="LY29" s="111"/>
      <c r="LZ29" s="111"/>
      <c r="MA29" s="111"/>
      <c r="MB29" s="111"/>
      <c r="MC29" s="111"/>
      <c r="MD29" s="111"/>
      <c r="ME29" s="111"/>
      <c r="MF29" s="111"/>
      <c r="MG29" s="111"/>
      <c r="MH29" s="111"/>
      <c r="MI29" s="111"/>
      <c r="MJ29" s="111"/>
      <c r="MK29" s="111"/>
      <c r="ML29" s="111"/>
      <c r="MM29" s="111"/>
      <c r="MN29" s="111"/>
      <c r="MO29" s="111"/>
      <c r="MP29" s="111"/>
      <c r="MQ29" s="111"/>
      <c r="MR29" s="111"/>
      <c r="MS29" s="111"/>
      <c r="MT29" s="111"/>
      <c r="MU29" s="111"/>
      <c r="MV29" s="111"/>
      <c r="MW29" s="111"/>
      <c r="MX29" s="111"/>
      <c r="MY29" s="111"/>
      <c r="MZ29" s="111"/>
      <c r="NA29" s="111"/>
      <c r="NB29" s="111"/>
      <c r="NC29" s="111"/>
      <c r="ND29" s="111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1"/>
      <c r="NS29" s="111"/>
      <c r="NT29" s="111"/>
      <c r="NU29" s="111"/>
      <c r="NV29" s="111"/>
      <c r="NW29" s="111"/>
      <c r="NX29" s="111"/>
      <c r="NY29" s="111"/>
      <c r="NZ29" s="111"/>
      <c r="OA29" s="111"/>
      <c r="OB29" s="111"/>
      <c r="OC29" s="111"/>
      <c r="OD29" s="111"/>
      <c r="OE29" s="111"/>
      <c r="OF29" s="111"/>
      <c r="OG29" s="111"/>
      <c r="OH29" s="111"/>
      <c r="OI29" s="111"/>
      <c r="OJ29" s="111"/>
      <c r="OK29" s="111"/>
      <c r="OL29" s="111"/>
      <c r="OM29" s="111"/>
      <c r="ON29" s="111"/>
      <c r="OO29" s="111"/>
      <c r="OP29" s="111"/>
      <c r="OQ29" s="111"/>
      <c r="OR29" s="111"/>
      <c r="OS29" s="111"/>
      <c r="OT29" s="111"/>
      <c r="OU29" s="111"/>
      <c r="OV29" s="111"/>
      <c r="OW29" s="111"/>
      <c r="OX29" s="111"/>
      <c r="OY29" s="111"/>
      <c r="OZ29" s="111"/>
      <c r="PA29" s="111"/>
      <c r="PB29" s="111"/>
      <c r="PC29" s="111"/>
      <c r="PD29" s="111"/>
      <c r="PE29" s="111"/>
      <c r="PF29" s="111"/>
      <c r="PG29" s="111"/>
      <c r="PH29" s="111"/>
      <c r="PI29" s="111"/>
      <c r="PJ29" s="111"/>
      <c r="PK29" s="111"/>
      <c r="PL29" s="111"/>
      <c r="PM29" s="111"/>
      <c r="PN29" s="111"/>
      <c r="PO29" s="111"/>
      <c r="PP29" s="111"/>
      <c r="PQ29" s="111"/>
      <c r="PR29" s="111"/>
      <c r="PS29" s="111"/>
      <c r="PT29" s="111"/>
      <c r="PU29" s="111"/>
      <c r="PV29" s="111"/>
      <c r="PW29" s="111"/>
      <c r="PX29" s="111"/>
      <c r="PY29" s="111"/>
      <c r="PZ29" s="111"/>
      <c r="QA29" s="111"/>
      <c r="QB29" s="111"/>
      <c r="QC29" s="111"/>
      <c r="QD29" s="111"/>
      <c r="QE29" s="111"/>
      <c r="QF29" s="111"/>
      <c r="QG29" s="111"/>
      <c r="QH29" s="111"/>
      <c r="QI29" s="111"/>
      <c r="QJ29" s="111"/>
      <c r="QK29" s="111"/>
      <c r="QL29" s="111"/>
      <c r="QM29" s="111"/>
      <c r="QN29" s="111"/>
      <c r="QO29" s="111"/>
      <c r="QP29" s="111"/>
      <c r="QQ29" s="111"/>
      <c r="QR29" s="111"/>
      <c r="QS29" s="111"/>
      <c r="QT29" s="111"/>
      <c r="QU29" s="111"/>
      <c r="QV29" s="111"/>
      <c r="QW29" s="111"/>
      <c r="QX29" s="111"/>
      <c r="QY29" s="111"/>
      <c r="QZ29" s="111"/>
      <c r="RA29" s="111"/>
      <c r="RB29" s="111"/>
      <c r="RC29" s="111"/>
      <c r="RD29" s="111"/>
      <c r="RE29" s="111"/>
      <c r="RF29" s="111"/>
      <c r="RG29" s="111"/>
      <c r="RH29" s="111"/>
      <c r="RI29" s="111"/>
      <c r="RJ29" s="111"/>
      <c r="RK29" s="111"/>
      <c r="RL29" s="111"/>
      <c r="RM29" s="111"/>
      <c r="RN29" s="111"/>
      <c r="RO29" s="111"/>
      <c r="RP29" s="111"/>
      <c r="RQ29" s="111"/>
      <c r="RR29" s="111"/>
      <c r="RS29" s="111"/>
      <c r="RT29" s="111"/>
      <c r="RU29" s="111"/>
      <c r="RV29" s="111"/>
      <c r="RW29" s="111"/>
      <c r="RX29" s="111"/>
      <c r="RY29" s="111"/>
      <c r="RZ29" s="111"/>
      <c r="SA29" s="111"/>
      <c r="SB29" s="111"/>
      <c r="SC29" s="111"/>
      <c r="SD29" s="111"/>
      <c r="SE29" s="111"/>
      <c r="SF29" s="111"/>
      <c r="SG29" s="111"/>
      <c r="SH29" s="111"/>
      <c r="SI29" s="111"/>
      <c r="SJ29" s="111"/>
      <c r="SK29" s="111"/>
      <c r="SL29" s="111"/>
      <c r="SM29" s="111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1"/>
      <c r="TB29" s="111"/>
      <c r="TC29" s="111"/>
      <c r="TD29" s="111"/>
      <c r="TE29" s="111"/>
      <c r="TF29" s="111"/>
      <c r="TG29" s="111"/>
      <c r="TH29" s="111"/>
      <c r="TI29" s="111"/>
      <c r="TJ29" s="111"/>
      <c r="TK29" s="111"/>
      <c r="TL29" s="111"/>
      <c r="TM29" s="111"/>
      <c r="TN29" s="111"/>
      <c r="TO29" s="111"/>
      <c r="TP29" s="111"/>
      <c r="TQ29" s="111"/>
      <c r="TR29" s="111"/>
      <c r="TS29" s="111"/>
      <c r="TT29" s="111"/>
      <c r="TU29" s="111"/>
      <c r="TV29" s="111"/>
      <c r="TW29" s="111"/>
      <c r="TX29" s="111"/>
      <c r="TY29" s="111"/>
      <c r="TZ29" s="111"/>
      <c r="UA29" s="111"/>
      <c r="UB29" s="111"/>
      <c r="UC29" s="111"/>
      <c r="UD29" s="111"/>
      <c r="UE29" s="111"/>
      <c r="UF29" s="111"/>
      <c r="UG29" s="111"/>
      <c r="UH29" s="111"/>
      <c r="UI29" s="111"/>
      <c r="UJ29" s="111"/>
      <c r="UK29" s="111"/>
      <c r="UL29" s="111"/>
      <c r="UM29" s="111"/>
      <c r="UN29" s="111"/>
      <c r="UO29" s="111"/>
      <c r="UP29" s="111"/>
      <c r="UQ29" s="111"/>
      <c r="UR29" s="111"/>
      <c r="US29" s="111"/>
      <c r="UT29" s="111"/>
      <c r="UU29" s="111"/>
      <c r="UV29" s="111"/>
      <c r="UW29" s="111"/>
      <c r="UX29" s="111"/>
      <c r="UY29" s="111"/>
      <c r="UZ29" s="111"/>
      <c r="VA29" s="111"/>
      <c r="VB29" s="111"/>
      <c r="VC29" s="111"/>
      <c r="VD29" s="111"/>
      <c r="VE29" s="111"/>
      <c r="VF29" s="111"/>
      <c r="VG29" s="111"/>
      <c r="VH29" s="111"/>
      <c r="VI29" s="111"/>
      <c r="VJ29" s="111"/>
      <c r="VK29" s="111"/>
      <c r="VL29" s="111"/>
      <c r="VM29" s="111"/>
      <c r="VN29" s="111"/>
      <c r="VO29" s="111"/>
      <c r="VP29" s="111"/>
      <c r="VQ29" s="111"/>
      <c r="VR29" s="111"/>
      <c r="VS29" s="111"/>
      <c r="VT29" s="111"/>
      <c r="VU29" s="111"/>
      <c r="VV29" s="111"/>
      <c r="VW29" s="111"/>
      <c r="VX29" s="111"/>
      <c r="VY29" s="111"/>
      <c r="VZ29" s="111"/>
      <c r="WA29" s="111"/>
      <c r="WB29" s="111"/>
      <c r="WC29" s="111"/>
      <c r="WD29" s="111"/>
      <c r="WE29" s="111"/>
      <c r="WF29" s="111"/>
      <c r="WG29" s="111"/>
      <c r="WH29" s="111"/>
      <c r="WI29" s="111"/>
      <c r="WJ29" s="111"/>
      <c r="WK29" s="111"/>
      <c r="WL29" s="111"/>
      <c r="WM29" s="111"/>
      <c r="WN29" s="111"/>
      <c r="WO29" s="111"/>
      <c r="WP29" s="111"/>
      <c r="WQ29" s="111"/>
      <c r="WR29" s="111"/>
      <c r="WS29" s="111"/>
      <c r="WT29" s="111"/>
      <c r="WU29" s="111"/>
      <c r="WV29" s="111"/>
      <c r="WW29" s="111"/>
      <c r="WX29" s="111"/>
      <c r="WY29" s="111"/>
      <c r="WZ29" s="111"/>
      <c r="XA29" s="111"/>
      <c r="XB29" s="111"/>
      <c r="XC29" s="111"/>
      <c r="XD29" s="111"/>
      <c r="XE29" s="111"/>
      <c r="XF29" s="111"/>
      <c r="XG29" s="111"/>
      <c r="XH29" s="111"/>
      <c r="XI29" s="111"/>
      <c r="XJ29" s="111"/>
      <c r="XK29" s="111"/>
      <c r="XL29" s="111"/>
      <c r="XM29" s="111"/>
      <c r="XN29" s="111"/>
      <c r="XO29" s="111"/>
      <c r="XP29" s="111"/>
      <c r="XQ29" s="111"/>
      <c r="XR29" s="111"/>
      <c r="XS29" s="111"/>
      <c r="XT29" s="111"/>
      <c r="XU29" s="111"/>
      <c r="XV29" s="111"/>
      <c r="XW29" s="111"/>
      <c r="XX29" s="111"/>
      <c r="XY29" s="111"/>
      <c r="XZ29" s="111"/>
      <c r="YA29" s="111"/>
      <c r="YB29" s="111"/>
      <c r="YC29" s="111"/>
      <c r="YD29" s="111"/>
      <c r="YE29" s="111"/>
      <c r="YF29" s="111"/>
      <c r="YG29" s="111"/>
      <c r="YH29" s="111"/>
      <c r="YI29" s="111"/>
      <c r="YJ29" s="111"/>
      <c r="YK29" s="111"/>
      <c r="YL29" s="111"/>
      <c r="YM29" s="111"/>
      <c r="YN29" s="111"/>
      <c r="YO29" s="111"/>
      <c r="YP29" s="111"/>
      <c r="YQ29" s="111"/>
      <c r="YR29" s="111"/>
      <c r="YS29" s="111"/>
      <c r="YT29" s="111"/>
      <c r="YU29" s="111"/>
      <c r="YV29" s="111"/>
      <c r="YW29" s="111"/>
      <c r="YX29" s="111"/>
      <c r="YY29" s="111"/>
      <c r="YZ29" s="111"/>
      <c r="ZA29" s="111"/>
      <c r="ZB29" s="111"/>
      <c r="ZC29" s="111"/>
      <c r="ZD29" s="111"/>
      <c r="ZE29" s="111"/>
      <c r="ZF29" s="111"/>
      <c r="ZG29" s="111"/>
      <c r="ZH29" s="111"/>
      <c r="ZI29" s="111"/>
      <c r="ZJ29" s="111"/>
      <c r="ZK29" s="111"/>
      <c r="ZL29" s="111"/>
      <c r="ZM29" s="111"/>
      <c r="ZN29" s="111"/>
      <c r="ZO29" s="111"/>
      <c r="ZP29" s="111"/>
      <c r="ZQ29" s="111"/>
      <c r="ZR29" s="111"/>
      <c r="ZS29" s="111"/>
      <c r="ZT29" s="111"/>
      <c r="ZU29" s="111"/>
      <c r="ZV29" s="111"/>
      <c r="ZW29" s="111"/>
      <c r="ZX29" s="111"/>
      <c r="ZY29" s="111"/>
      <c r="ZZ29" s="111"/>
      <c r="AAA29" s="111"/>
      <c r="AAB29" s="111"/>
      <c r="AAC29" s="111"/>
      <c r="AAD29" s="111"/>
      <c r="AAE29" s="111"/>
      <c r="AAF29" s="111"/>
      <c r="AAG29" s="111"/>
      <c r="AAH29" s="111"/>
      <c r="AAI29" s="111"/>
      <c r="AAJ29" s="111"/>
      <c r="AAK29" s="111"/>
      <c r="AAL29" s="111"/>
      <c r="AAM29" s="111"/>
      <c r="AAN29" s="111"/>
      <c r="AAO29" s="111"/>
      <c r="AAP29" s="111"/>
      <c r="AAQ29" s="111"/>
      <c r="AAR29" s="111"/>
      <c r="AAS29" s="111"/>
      <c r="AAT29" s="111"/>
      <c r="AAU29" s="111"/>
      <c r="AAV29" s="111"/>
      <c r="AAW29" s="111"/>
      <c r="AAX29" s="111"/>
      <c r="AAY29" s="111"/>
      <c r="AAZ29" s="111"/>
      <c r="ABA29" s="111"/>
      <c r="ABB29" s="111"/>
      <c r="ABC29" s="111"/>
      <c r="ABD29" s="111"/>
      <c r="ABE29" s="111"/>
      <c r="ABF29" s="111"/>
      <c r="ABG29" s="111"/>
      <c r="ABH29" s="111"/>
      <c r="ABI29" s="111"/>
      <c r="ABJ29" s="111"/>
      <c r="ABK29" s="111"/>
      <c r="ABL29" s="111"/>
      <c r="ABM29" s="111"/>
      <c r="ABN29" s="111"/>
      <c r="ABO29" s="111"/>
      <c r="ABP29" s="111"/>
      <c r="ABQ29" s="111"/>
      <c r="ABR29" s="111"/>
      <c r="ABS29" s="111"/>
      <c r="ABT29" s="111"/>
      <c r="ABU29" s="111"/>
      <c r="ABV29" s="111"/>
      <c r="ABW29" s="111"/>
      <c r="ABX29" s="111"/>
      <c r="ABY29" s="111"/>
      <c r="ABZ29" s="111"/>
      <c r="ACA29" s="111"/>
      <c r="ACB29" s="111"/>
      <c r="ACC29" s="111"/>
      <c r="ACD29" s="111"/>
      <c r="ACE29" s="111"/>
      <c r="ACF29" s="111"/>
      <c r="ACG29" s="111"/>
      <c r="ACH29" s="111"/>
      <c r="ACI29" s="111"/>
      <c r="ACJ29" s="111"/>
      <c r="ACK29" s="111"/>
      <c r="ACL29" s="111"/>
      <c r="ACM29" s="111"/>
      <c r="ACN29" s="111"/>
      <c r="ACO29" s="111"/>
      <c r="ACP29" s="111"/>
      <c r="ACQ29" s="111"/>
      <c r="ACR29" s="111"/>
      <c r="ACS29" s="111"/>
      <c r="ACT29" s="111"/>
      <c r="ACU29" s="111"/>
      <c r="ACV29" s="111"/>
      <c r="ACW29" s="111"/>
      <c r="ACX29" s="111"/>
      <c r="ACY29" s="111"/>
      <c r="ACZ29" s="111"/>
      <c r="ADA29" s="111"/>
      <c r="ADB29" s="111"/>
      <c r="ADC29" s="111"/>
      <c r="ADD29" s="111"/>
      <c r="ADE29" s="111"/>
      <c r="ADF29" s="111"/>
      <c r="ADG29" s="111"/>
      <c r="ADH29" s="111"/>
      <c r="ADI29" s="111"/>
      <c r="ADJ29" s="111"/>
      <c r="ADK29" s="111"/>
      <c r="ADL29" s="111"/>
      <c r="ADM29" s="111"/>
      <c r="ADN29" s="111"/>
      <c r="ADO29" s="111"/>
      <c r="ADP29" s="111"/>
      <c r="ADQ29" s="111"/>
      <c r="ADR29" s="111"/>
      <c r="ADS29" s="111"/>
      <c r="ADT29" s="111"/>
      <c r="ADU29" s="111"/>
      <c r="ADV29" s="111"/>
      <c r="ADW29" s="111"/>
      <c r="ADX29" s="111"/>
      <c r="ADY29" s="111"/>
      <c r="ADZ29" s="111"/>
      <c r="AEA29" s="111"/>
      <c r="AEB29" s="111"/>
      <c r="AEC29" s="111"/>
      <c r="AED29" s="111"/>
      <c r="AEE29" s="111"/>
      <c r="AEF29" s="111"/>
      <c r="AEG29" s="111"/>
      <c r="AEH29" s="111"/>
      <c r="AEI29" s="111"/>
      <c r="AEJ29" s="111"/>
      <c r="AEK29" s="111"/>
      <c r="AEL29" s="111"/>
      <c r="AEM29" s="111"/>
      <c r="AEN29" s="111"/>
      <c r="AEO29" s="111"/>
      <c r="AEP29" s="111"/>
      <c r="AEQ29" s="111"/>
      <c r="AER29" s="111"/>
      <c r="AES29" s="111"/>
      <c r="AET29" s="111"/>
      <c r="AEU29" s="111"/>
      <c r="AEV29" s="111"/>
      <c r="AEW29" s="111"/>
      <c r="AEX29" s="111"/>
      <c r="AEY29" s="111"/>
      <c r="AEZ29" s="111"/>
      <c r="AFA29" s="111"/>
      <c r="AFB29" s="111"/>
      <c r="AFC29" s="111"/>
      <c r="AFD29" s="111"/>
      <c r="AFE29" s="111"/>
      <c r="AFF29" s="111"/>
      <c r="AFG29" s="111"/>
      <c r="AFH29" s="111"/>
      <c r="AFI29" s="111"/>
      <c r="AFJ29" s="111"/>
      <c r="AFK29" s="111"/>
      <c r="AFL29" s="111"/>
      <c r="AFM29" s="111"/>
      <c r="AFN29" s="111"/>
      <c r="AFO29" s="111"/>
      <c r="AFP29" s="111"/>
      <c r="AFQ29" s="111"/>
      <c r="AFR29" s="111"/>
      <c r="AFS29" s="111"/>
      <c r="AFT29" s="111"/>
      <c r="AFU29" s="111"/>
      <c r="AFV29" s="111"/>
      <c r="AFW29" s="111"/>
      <c r="AFX29" s="111"/>
      <c r="AFY29" s="111"/>
      <c r="AFZ29" s="111"/>
      <c r="AGA29" s="111"/>
      <c r="AGB29" s="111"/>
      <c r="AGC29" s="111"/>
      <c r="AGD29" s="111"/>
      <c r="AGE29" s="111"/>
      <c r="AGF29" s="111"/>
      <c r="AGG29" s="111"/>
      <c r="AGH29" s="111"/>
      <c r="AGI29" s="111"/>
      <c r="AGJ29" s="111"/>
      <c r="AGK29" s="111"/>
      <c r="AGL29" s="111"/>
      <c r="AGM29" s="111"/>
      <c r="AGN29" s="111"/>
      <c r="AGO29" s="111"/>
      <c r="AGP29" s="111"/>
      <c r="AGQ29" s="111"/>
      <c r="AGR29" s="111"/>
      <c r="AGS29" s="111"/>
      <c r="AGT29" s="111"/>
      <c r="AGU29" s="111"/>
      <c r="AGV29" s="111"/>
      <c r="AGW29" s="111"/>
      <c r="AGX29" s="111"/>
      <c r="AGY29" s="111"/>
      <c r="AGZ29" s="111"/>
      <c r="AHA29" s="111"/>
      <c r="AHB29" s="111"/>
      <c r="AHC29" s="111"/>
      <c r="AHD29" s="111"/>
      <c r="AHE29" s="111"/>
      <c r="AHF29" s="111"/>
      <c r="AHG29" s="111"/>
      <c r="AHH29" s="111"/>
      <c r="AHI29" s="111"/>
      <c r="AHJ29" s="111"/>
      <c r="AHK29" s="111"/>
      <c r="AHL29" s="111"/>
      <c r="AHM29" s="111"/>
      <c r="AHN29" s="111"/>
      <c r="AHO29" s="111"/>
      <c r="AHP29" s="111"/>
      <c r="AHQ29" s="111"/>
      <c r="AHR29" s="111"/>
      <c r="AHS29" s="111"/>
      <c r="AHT29" s="111"/>
      <c r="AHU29" s="111"/>
      <c r="AHV29" s="111"/>
      <c r="AHW29" s="111"/>
      <c r="AHX29" s="111"/>
      <c r="AHY29" s="111"/>
      <c r="AHZ29" s="111"/>
      <c r="AIA29" s="111"/>
      <c r="AIB29" s="111"/>
      <c r="AIC29" s="111"/>
      <c r="AID29" s="111"/>
      <c r="AIE29" s="111"/>
      <c r="AIF29" s="111"/>
      <c r="AIG29" s="111"/>
      <c r="AIH29" s="111"/>
      <c r="AII29" s="111"/>
      <c r="AIJ29" s="111"/>
      <c r="AIK29" s="111"/>
      <c r="AIL29" s="111"/>
      <c r="AIM29" s="111"/>
      <c r="AIN29" s="111"/>
      <c r="AIO29" s="111"/>
      <c r="AIP29" s="111"/>
      <c r="AIQ29" s="111"/>
      <c r="AIR29" s="111"/>
      <c r="AIS29" s="111"/>
      <c r="AIT29" s="111"/>
      <c r="AIU29" s="111"/>
      <c r="AIV29" s="111"/>
      <c r="AIW29" s="111"/>
      <c r="AIX29" s="111"/>
      <c r="AIY29" s="111"/>
      <c r="AIZ29" s="111"/>
      <c r="AJA29" s="111"/>
      <c r="AJB29" s="111"/>
      <c r="AJC29" s="111"/>
      <c r="AJD29" s="111"/>
      <c r="AJE29" s="111"/>
      <c r="AJF29" s="111"/>
      <c r="AJG29" s="111"/>
      <c r="AJH29" s="111"/>
      <c r="AJI29" s="111"/>
      <c r="AJJ29" s="111"/>
      <c r="AJK29" s="111"/>
      <c r="AJL29" s="111"/>
      <c r="AJM29" s="111"/>
      <c r="AJN29" s="111"/>
      <c r="AJO29" s="111"/>
      <c r="AJP29" s="111"/>
      <c r="AJQ29" s="111"/>
      <c r="AJR29" s="111"/>
      <c r="AJS29" s="111"/>
      <c r="AJT29" s="111"/>
      <c r="AJU29" s="111"/>
      <c r="AJV29" s="111"/>
      <c r="AJW29" s="111"/>
      <c r="AJX29" s="111"/>
      <c r="AJY29" s="111"/>
      <c r="AJZ29" s="111"/>
      <c r="AKA29" s="111"/>
      <c r="AKB29" s="111"/>
      <c r="AKC29" s="111"/>
      <c r="AKD29" s="111"/>
      <c r="AKE29" s="111"/>
      <c r="AKF29" s="111"/>
      <c r="AKG29" s="111"/>
      <c r="AKH29" s="111"/>
      <c r="AKI29" s="111"/>
      <c r="AKJ29" s="111"/>
      <c r="AKK29" s="111"/>
      <c r="AKL29" s="111"/>
      <c r="AKM29" s="111"/>
      <c r="AKN29" s="111"/>
      <c r="AKO29" s="111"/>
      <c r="AKP29" s="111"/>
      <c r="AKQ29" s="111"/>
      <c r="AKR29" s="111"/>
      <c r="AKS29" s="111"/>
      <c r="AKT29" s="111"/>
      <c r="AKU29" s="111"/>
      <c r="AKV29" s="111"/>
      <c r="AKW29" s="111"/>
      <c r="AKX29" s="111"/>
      <c r="AKY29" s="111"/>
      <c r="AKZ29" s="111"/>
      <c r="ALA29" s="111"/>
      <c r="ALB29" s="111"/>
      <c r="ALC29" s="111"/>
      <c r="ALD29" s="111"/>
      <c r="ALE29" s="111"/>
      <c r="ALF29" s="111"/>
      <c r="ALG29" s="111"/>
      <c r="ALH29" s="111"/>
      <c r="ALI29" s="111"/>
      <c r="ALJ29" s="111"/>
      <c r="ALK29" s="111"/>
      <c r="ALL29" s="111"/>
      <c r="ALM29" s="111"/>
      <c r="ALN29" s="111"/>
      <c r="ALO29" s="111"/>
      <c r="ALP29" s="111"/>
    </row>
    <row r="30" spans="1:1014" ht="39" customHeight="1">
      <c r="A30" s="95" t="s">
        <v>105</v>
      </c>
      <c r="B30" s="95" t="s">
        <v>106</v>
      </c>
      <c r="C30" s="96">
        <v>8</v>
      </c>
      <c r="D30" s="96">
        <v>8</v>
      </c>
      <c r="E30" s="96">
        <v>8</v>
      </c>
      <c r="F30" s="96">
        <v>8</v>
      </c>
      <c r="G30" s="96">
        <v>8</v>
      </c>
      <c r="H30" s="96">
        <v>8</v>
      </c>
      <c r="I30" s="96">
        <v>8</v>
      </c>
      <c r="J30" s="96">
        <v>8</v>
      </c>
      <c r="K30" s="96">
        <v>8</v>
      </c>
      <c r="L30" s="96">
        <v>8</v>
      </c>
      <c r="M30" s="96">
        <v>8</v>
      </c>
      <c r="N30" s="96">
        <v>8</v>
      </c>
      <c r="O30" s="96">
        <v>10</v>
      </c>
      <c r="P30" s="96">
        <v>10</v>
      </c>
      <c r="Q30" s="96">
        <v>10</v>
      </c>
      <c r="R30" s="96">
        <v>10</v>
      </c>
      <c r="S30" s="96">
        <v>10</v>
      </c>
      <c r="T30" s="96" t="s">
        <v>34</v>
      </c>
      <c r="U30" s="96" t="s">
        <v>34</v>
      </c>
      <c r="V30" s="96">
        <v>2</v>
      </c>
      <c r="W30" s="96">
        <v>2</v>
      </c>
      <c r="X30" s="96">
        <v>2</v>
      </c>
      <c r="Y30" s="96">
        <v>2</v>
      </c>
      <c r="Z30" s="96">
        <v>2</v>
      </c>
      <c r="AA30" s="96">
        <v>2</v>
      </c>
      <c r="AB30" s="96">
        <v>2</v>
      </c>
      <c r="AC30" s="96">
        <v>2</v>
      </c>
      <c r="AD30" s="96">
        <v>2</v>
      </c>
      <c r="AE30" s="96">
        <v>2</v>
      </c>
      <c r="AF30" s="96">
        <v>2</v>
      </c>
      <c r="AG30" s="96">
        <v>2</v>
      </c>
      <c r="AH30" s="96">
        <v>2</v>
      </c>
      <c r="AI30" s="96">
        <v>2</v>
      </c>
      <c r="AJ30" s="96">
        <v>2</v>
      </c>
      <c r="AK30" s="96">
        <v>4</v>
      </c>
      <c r="AL30" s="96"/>
      <c r="AM30" s="96"/>
      <c r="AN30" s="96"/>
      <c r="AO30" s="96"/>
      <c r="AP30" s="96"/>
      <c r="AQ30" s="96"/>
      <c r="AR30" s="96" t="s">
        <v>35</v>
      </c>
      <c r="AS30" s="96" t="s">
        <v>35</v>
      </c>
      <c r="AT30" s="96" t="s">
        <v>34</v>
      </c>
      <c r="AU30" s="98">
        <f t="shared" si="0"/>
        <v>180</v>
      </c>
      <c r="AV30" s="98">
        <f t="shared" si="1"/>
        <v>146</v>
      </c>
      <c r="AW30" s="98">
        <f t="shared" si="3"/>
        <v>34</v>
      </c>
    </row>
    <row r="31" spans="1:1014" ht="39" customHeight="1">
      <c r="A31" s="95" t="s">
        <v>107</v>
      </c>
      <c r="B31" s="95" t="s">
        <v>108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34</v>
      </c>
      <c r="U31" s="96" t="s">
        <v>34</v>
      </c>
      <c r="V31" s="96">
        <v>4</v>
      </c>
      <c r="W31" s="96">
        <v>4</v>
      </c>
      <c r="X31" s="96">
        <v>4</v>
      </c>
      <c r="Y31" s="96">
        <v>4</v>
      </c>
      <c r="Z31" s="96">
        <v>4</v>
      </c>
      <c r="AA31" s="96">
        <v>4</v>
      </c>
      <c r="AB31" s="96">
        <v>4</v>
      </c>
      <c r="AC31" s="96">
        <v>4</v>
      </c>
      <c r="AD31" s="96">
        <v>4</v>
      </c>
      <c r="AE31" s="96">
        <v>4</v>
      </c>
      <c r="AF31" s="96">
        <v>4</v>
      </c>
      <c r="AG31" s="96">
        <v>4</v>
      </c>
      <c r="AH31" s="96">
        <v>6</v>
      </c>
      <c r="AI31" s="96">
        <v>6</v>
      </c>
      <c r="AJ31" s="96">
        <v>6</v>
      </c>
      <c r="AK31" s="96">
        <v>6</v>
      </c>
      <c r="AL31" s="96"/>
      <c r="AM31" s="96"/>
      <c r="AN31" s="96"/>
      <c r="AO31" s="96"/>
      <c r="AP31" s="96"/>
      <c r="AQ31" s="96"/>
      <c r="AR31" s="96" t="s">
        <v>35</v>
      </c>
      <c r="AS31" s="96" t="s">
        <v>35</v>
      </c>
      <c r="AT31" s="96" t="s">
        <v>34</v>
      </c>
      <c r="AU31" s="98">
        <f t="shared" si="0"/>
        <v>72</v>
      </c>
      <c r="AV31" s="98">
        <f t="shared" si="1"/>
        <v>0</v>
      </c>
      <c r="AW31" s="98">
        <f t="shared" si="3"/>
        <v>72</v>
      </c>
    </row>
    <row r="32" spans="1:1014" ht="39" customHeight="1">
      <c r="A32" s="95" t="s">
        <v>159</v>
      </c>
      <c r="B32" s="95" t="s">
        <v>28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 t="s">
        <v>34</v>
      </c>
      <c r="U32" s="96" t="s">
        <v>34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>
        <v>36</v>
      </c>
      <c r="AM32" s="96"/>
      <c r="AN32" s="96"/>
      <c r="AO32" s="96"/>
      <c r="AP32" s="96"/>
      <c r="AQ32" s="96"/>
      <c r="AR32" s="96" t="s">
        <v>35</v>
      </c>
      <c r="AS32" s="96" t="s">
        <v>35</v>
      </c>
      <c r="AT32" s="96" t="s">
        <v>34</v>
      </c>
      <c r="AU32" s="98">
        <f t="shared" si="0"/>
        <v>36</v>
      </c>
      <c r="AV32" s="98">
        <f t="shared" si="1"/>
        <v>0</v>
      </c>
      <c r="AW32" s="98">
        <f t="shared" si="3"/>
        <v>36</v>
      </c>
    </row>
    <row r="33" spans="1:1004" ht="39" customHeight="1">
      <c r="A33" s="95" t="s">
        <v>160</v>
      </c>
      <c r="B33" s="95" t="s">
        <v>171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 t="s">
        <v>34</v>
      </c>
      <c r="U33" s="96" t="s">
        <v>34</v>
      </c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>
        <v>36</v>
      </c>
      <c r="AN33" s="96"/>
      <c r="AO33" s="96"/>
      <c r="AP33" s="96"/>
      <c r="AQ33" s="96"/>
      <c r="AR33" s="96" t="s">
        <v>35</v>
      </c>
      <c r="AS33" s="96" t="s">
        <v>35</v>
      </c>
      <c r="AT33" s="96" t="s">
        <v>34</v>
      </c>
      <c r="AU33" s="98">
        <f t="shared" si="0"/>
        <v>36</v>
      </c>
      <c r="AV33" s="98">
        <f t="shared" si="1"/>
        <v>0</v>
      </c>
      <c r="AW33" s="98">
        <f t="shared" si="3"/>
        <v>36</v>
      </c>
    </row>
    <row r="34" spans="1:1004" s="112" customFormat="1" ht="42">
      <c r="A34" s="104" t="s">
        <v>127</v>
      </c>
      <c r="B34" s="104" t="s">
        <v>179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 t="s">
        <v>35</v>
      </c>
      <c r="AS34" s="105" t="s">
        <v>35</v>
      </c>
      <c r="AT34" s="105" t="s">
        <v>34</v>
      </c>
      <c r="AU34" s="110">
        <f t="shared" si="0"/>
        <v>0</v>
      </c>
      <c r="AV34" s="110">
        <f t="shared" si="1"/>
        <v>0</v>
      </c>
      <c r="AW34" s="110">
        <f t="shared" si="3"/>
        <v>0</v>
      </c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  <c r="IW34" s="111"/>
      <c r="IX34" s="111"/>
      <c r="IY34" s="111"/>
      <c r="IZ34" s="111"/>
      <c r="JA34" s="111"/>
      <c r="JB34" s="111"/>
      <c r="JC34" s="111"/>
      <c r="JD34" s="111"/>
      <c r="JE34" s="111"/>
      <c r="JF34" s="111"/>
      <c r="JG34" s="111"/>
      <c r="JH34" s="111"/>
      <c r="JI34" s="111"/>
      <c r="JJ34" s="111"/>
      <c r="JK34" s="111"/>
      <c r="JL34" s="111"/>
      <c r="JM34" s="111"/>
      <c r="JN34" s="111"/>
      <c r="JO34" s="111"/>
      <c r="JP34" s="111"/>
      <c r="JQ34" s="111"/>
      <c r="JR34" s="111"/>
      <c r="JS34" s="111"/>
      <c r="JT34" s="111"/>
      <c r="JU34" s="111"/>
      <c r="JV34" s="111"/>
      <c r="JW34" s="111"/>
      <c r="JX34" s="111"/>
      <c r="JY34" s="111"/>
      <c r="JZ34" s="111"/>
      <c r="KA34" s="111"/>
      <c r="KB34" s="111"/>
      <c r="KC34" s="111"/>
      <c r="KD34" s="111"/>
      <c r="KE34" s="111"/>
      <c r="KF34" s="111"/>
      <c r="KG34" s="111"/>
      <c r="KH34" s="111"/>
      <c r="KI34" s="111"/>
      <c r="KJ34" s="111"/>
      <c r="KK34" s="111"/>
      <c r="KL34" s="111"/>
      <c r="KM34" s="111"/>
      <c r="KN34" s="111"/>
      <c r="KO34" s="111"/>
      <c r="KP34" s="111"/>
      <c r="KQ34" s="111"/>
      <c r="KR34" s="111"/>
      <c r="KS34" s="111"/>
      <c r="KT34" s="111"/>
      <c r="KU34" s="111"/>
      <c r="KV34" s="111"/>
      <c r="KW34" s="111"/>
      <c r="KX34" s="111"/>
      <c r="KY34" s="111"/>
      <c r="KZ34" s="111"/>
      <c r="LA34" s="111"/>
      <c r="LB34" s="111"/>
      <c r="LC34" s="111"/>
      <c r="LD34" s="111"/>
      <c r="LE34" s="111"/>
      <c r="LF34" s="111"/>
      <c r="LG34" s="111"/>
      <c r="LH34" s="111"/>
      <c r="LI34" s="111"/>
      <c r="LJ34" s="111"/>
      <c r="LK34" s="111"/>
      <c r="LL34" s="111"/>
      <c r="LM34" s="111"/>
      <c r="LN34" s="111"/>
      <c r="LO34" s="111"/>
      <c r="LP34" s="111"/>
      <c r="LQ34" s="111"/>
      <c r="LR34" s="111"/>
      <c r="LS34" s="111"/>
      <c r="LT34" s="111"/>
      <c r="LU34" s="111"/>
      <c r="LV34" s="111"/>
      <c r="LW34" s="111"/>
      <c r="LX34" s="111"/>
      <c r="LY34" s="111"/>
      <c r="LZ34" s="111"/>
      <c r="MA34" s="111"/>
      <c r="MB34" s="111"/>
      <c r="MC34" s="111"/>
      <c r="MD34" s="111"/>
      <c r="ME34" s="111"/>
      <c r="MF34" s="111"/>
      <c r="MG34" s="111"/>
      <c r="MH34" s="111"/>
      <c r="MI34" s="111"/>
      <c r="MJ34" s="111"/>
      <c r="MK34" s="111"/>
      <c r="ML34" s="111"/>
      <c r="MM34" s="111"/>
      <c r="MN34" s="111"/>
      <c r="MO34" s="111"/>
      <c r="MP34" s="111"/>
      <c r="MQ34" s="111"/>
      <c r="MR34" s="111"/>
      <c r="MS34" s="111"/>
      <c r="MT34" s="111"/>
      <c r="MU34" s="111"/>
      <c r="MV34" s="111"/>
      <c r="MW34" s="111"/>
      <c r="MX34" s="111"/>
      <c r="MY34" s="111"/>
      <c r="MZ34" s="111"/>
      <c r="NA34" s="111"/>
      <c r="NB34" s="111"/>
      <c r="NC34" s="111"/>
      <c r="ND34" s="111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1"/>
      <c r="NS34" s="111"/>
      <c r="NT34" s="111"/>
      <c r="NU34" s="111"/>
      <c r="NV34" s="111"/>
      <c r="NW34" s="111"/>
      <c r="NX34" s="111"/>
      <c r="NY34" s="111"/>
      <c r="NZ34" s="111"/>
      <c r="OA34" s="111"/>
      <c r="OB34" s="111"/>
      <c r="OC34" s="111"/>
      <c r="OD34" s="111"/>
      <c r="OE34" s="111"/>
      <c r="OF34" s="111"/>
      <c r="OG34" s="111"/>
      <c r="OH34" s="111"/>
      <c r="OI34" s="111"/>
      <c r="OJ34" s="111"/>
      <c r="OK34" s="111"/>
      <c r="OL34" s="111"/>
      <c r="OM34" s="111"/>
      <c r="ON34" s="111"/>
      <c r="OO34" s="111"/>
      <c r="OP34" s="111"/>
      <c r="OQ34" s="111"/>
      <c r="OR34" s="111"/>
      <c r="OS34" s="111"/>
      <c r="OT34" s="111"/>
      <c r="OU34" s="111"/>
      <c r="OV34" s="111"/>
      <c r="OW34" s="111"/>
      <c r="OX34" s="111"/>
      <c r="OY34" s="111"/>
      <c r="OZ34" s="111"/>
      <c r="PA34" s="111"/>
      <c r="PB34" s="111"/>
      <c r="PC34" s="111"/>
      <c r="PD34" s="111"/>
      <c r="PE34" s="111"/>
      <c r="PF34" s="111"/>
      <c r="PG34" s="111"/>
      <c r="PH34" s="111"/>
      <c r="PI34" s="111"/>
      <c r="PJ34" s="111"/>
      <c r="PK34" s="111"/>
      <c r="PL34" s="111"/>
      <c r="PM34" s="111"/>
      <c r="PN34" s="111"/>
      <c r="PO34" s="111"/>
      <c r="PP34" s="111"/>
      <c r="PQ34" s="111"/>
      <c r="PR34" s="111"/>
      <c r="PS34" s="111"/>
      <c r="PT34" s="111"/>
      <c r="PU34" s="111"/>
      <c r="PV34" s="111"/>
      <c r="PW34" s="111"/>
      <c r="PX34" s="111"/>
      <c r="PY34" s="111"/>
      <c r="PZ34" s="111"/>
      <c r="QA34" s="111"/>
      <c r="QB34" s="111"/>
      <c r="QC34" s="111"/>
      <c r="QD34" s="111"/>
      <c r="QE34" s="111"/>
      <c r="QF34" s="111"/>
      <c r="QG34" s="111"/>
      <c r="QH34" s="111"/>
      <c r="QI34" s="111"/>
      <c r="QJ34" s="111"/>
      <c r="QK34" s="111"/>
      <c r="QL34" s="111"/>
      <c r="QM34" s="111"/>
      <c r="QN34" s="111"/>
      <c r="QO34" s="111"/>
      <c r="QP34" s="111"/>
      <c r="QQ34" s="111"/>
      <c r="QR34" s="111"/>
      <c r="QS34" s="111"/>
      <c r="QT34" s="111"/>
      <c r="QU34" s="111"/>
      <c r="QV34" s="111"/>
      <c r="QW34" s="111"/>
      <c r="QX34" s="111"/>
      <c r="QY34" s="111"/>
      <c r="QZ34" s="111"/>
      <c r="RA34" s="111"/>
      <c r="RB34" s="111"/>
      <c r="RC34" s="111"/>
      <c r="RD34" s="111"/>
      <c r="RE34" s="111"/>
      <c r="RF34" s="111"/>
      <c r="RG34" s="111"/>
      <c r="RH34" s="111"/>
      <c r="RI34" s="111"/>
      <c r="RJ34" s="111"/>
      <c r="RK34" s="111"/>
      <c r="RL34" s="111"/>
      <c r="RM34" s="111"/>
      <c r="RN34" s="111"/>
      <c r="RO34" s="111"/>
      <c r="RP34" s="111"/>
      <c r="RQ34" s="111"/>
      <c r="RR34" s="111"/>
      <c r="RS34" s="111"/>
      <c r="RT34" s="111"/>
      <c r="RU34" s="111"/>
      <c r="RV34" s="111"/>
      <c r="RW34" s="111"/>
      <c r="RX34" s="111"/>
      <c r="RY34" s="111"/>
      <c r="RZ34" s="111"/>
      <c r="SA34" s="111"/>
      <c r="SB34" s="111"/>
      <c r="SC34" s="111"/>
      <c r="SD34" s="111"/>
      <c r="SE34" s="111"/>
      <c r="SF34" s="111"/>
      <c r="SG34" s="111"/>
      <c r="SH34" s="111"/>
      <c r="SI34" s="111"/>
      <c r="SJ34" s="111"/>
      <c r="SK34" s="111"/>
      <c r="SL34" s="111"/>
      <c r="SM34" s="111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1"/>
      <c r="TB34" s="111"/>
      <c r="TC34" s="111"/>
      <c r="TD34" s="111"/>
      <c r="TE34" s="111"/>
      <c r="TF34" s="111"/>
      <c r="TG34" s="111"/>
      <c r="TH34" s="111"/>
      <c r="TI34" s="111"/>
      <c r="TJ34" s="111"/>
      <c r="TK34" s="111"/>
      <c r="TL34" s="111"/>
      <c r="TM34" s="111"/>
      <c r="TN34" s="111"/>
      <c r="TO34" s="111"/>
      <c r="TP34" s="111"/>
      <c r="TQ34" s="111"/>
      <c r="TR34" s="111"/>
      <c r="TS34" s="111"/>
      <c r="TT34" s="111"/>
      <c r="TU34" s="111"/>
      <c r="TV34" s="111"/>
      <c r="TW34" s="111"/>
      <c r="TX34" s="111"/>
      <c r="TY34" s="111"/>
      <c r="TZ34" s="111"/>
      <c r="UA34" s="111"/>
      <c r="UB34" s="111"/>
      <c r="UC34" s="111"/>
      <c r="UD34" s="111"/>
      <c r="UE34" s="111"/>
      <c r="UF34" s="111"/>
      <c r="UG34" s="111"/>
      <c r="UH34" s="111"/>
      <c r="UI34" s="111"/>
      <c r="UJ34" s="111"/>
      <c r="UK34" s="111"/>
      <c r="UL34" s="111"/>
      <c r="UM34" s="111"/>
      <c r="UN34" s="111"/>
      <c r="UO34" s="111"/>
      <c r="UP34" s="111"/>
      <c r="UQ34" s="111"/>
      <c r="UR34" s="111"/>
      <c r="US34" s="111"/>
      <c r="UT34" s="111"/>
      <c r="UU34" s="111"/>
      <c r="UV34" s="111"/>
      <c r="UW34" s="111"/>
      <c r="UX34" s="111"/>
      <c r="UY34" s="111"/>
      <c r="UZ34" s="111"/>
      <c r="VA34" s="111"/>
      <c r="VB34" s="111"/>
      <c r="VC34" s="111"/>
      <c r="VD34" s="111"/>
      <c r="VE34" s="111"/>
      <c r="VF34" s="111"/>
      <c r="VG34" s="111"/>
      <c r="VH34" s="111"/>
      <c r="VI34" s="111"/>
      <c r="VJ34" s="111"/>
      <c r="VK34" s="111"/>
      <c r="VL34" s="111"/>
      <c r="VM34" s="111"/>
      <c r="VN34" s="111"/>
      <c r="VO34" s="111"/>
      <c r="VP34" s="111"/>
      <c r="VQ34" s="111"/>
      <c r="VR34" s="111"/>
      <c r="VS34" s="111"/>
      <c r="VT34" s="111"/>
      <c r="VU34" s="111"/>
      <c r="VV34" s="111"/>
      <c r="VW34" s="111"/>
      <c r="VX34" s="111"/>
      <c r="VY34" s="111"/>
      <c r="VZ34" s="111"/>
      <c r="WA34" s="111"/>
      <c r="WB34" s="111"/>
      <c r="WC34" s="111"/>
      <c r="WD34" s="111"/>
      <c r="WE34" s="111"/>
      <c r="WF34" s="111"/>
      <c r="WG34" s="111"/>
      <c r="WH34" s="111"/>
      <c r="WI34" s="111"/>
      <c r="WJ34" s="111"/>
      <c r="WK34" s="111"/>
      <c r="WL34" s="111"/>
      <c r="WM34" s="111"/>
      <c r="WN34" s="111"/>
      <c r="WO34" s="111"/>
      <c r="WP34" s="111"/>
      <c r="WQ34" s="111"/>
      <c r="WR34" s="111"/>
      <c r="WS34" s="111"/>
      <c r="WT34" s="111"/>
      <c r="WU34" s="111"/>
      <c r="WV34" s="111"/>
      <c r="WW34" s="111"/>
      <c r="WX34" s="111"/>
      <c r="WY34" s="111"/>
      <c r="WZ34" s="111"/>
      <c r="XA34" s="111"/>
      <c r="XB34" s="111"/>
      <c r="XC34" s="111"/>
      <c r="XD34" s="111"/>
      <c r="XE34" s="111"/>
      <c r="XF34" s="111"/>
      <c r="XG34" s="111"/>
      <c r="XH34" s="111"/>
      <c r="XI34" s="111"/>
      <c r="XJ34" s="111"/>
      <c r="XK34" s="111"/>
      <c r="XL34" s="111"/>
      <c r="XM34" s="111"/>
      <c r="XN34" s="111"/>
      <c r="XO34" s="111"/>
      <c r="XP34" s="111"/>
      <c r="XQ34" s="111"/>
      <c r="XR34" s="111"/>
      <c r="XS34" s="111"/>
      <c r="XT34" s="111"/>
      <c r="XU34" s="111"/>
      <c r="XV34" s="111"/>
      <c r="XW34" s="111"/>
      <c r="XX34" s="111"/>
      <c r="XY34" s="111"/>
      <c r="XZ34" s="111"/>
      <c r="YA34" s="111"/>
      <c r="YB34" s="111"/>
      <c r="YC34" s="111"/>
      <c r="YD34" s="111"/>
      <c r="YE34" s="111"/>
      <c r="YF34" s="111"/>
      <c r="YG34" s="111"/>
      <c r="YH34" s="111"/>
      <c r="YI34" s="111"/>
      <c r="YJ34" s="111"/>
      <c r="YK34" s="111"/>
      <c r="YL34" s="111"/>
      <c r="YM34" s="111"/>
      <c r="YN34" s="111"/>
      <c r="YO34" s="111"/>
      <c r="YP34" s="111"/>
      <c r="YQ34" s="111"/>
      <c r="YR34" s="111"/>
      <c r="YS34" s="111"/>
      <c r="YT34" s="111"/>
      <c r="YU34" s="111"/>
      <c r="YV34" s="111"/>
      <c r="YW34" s="111"/>
      <c r="YX34" s="111"/>
      <c r="YY34" s="111"/>
      <c r="YZ34" s="111"/>
      <c r="ZA34" s="111"/>
      <c r="ZB34" s="111"/>
      <c r="ZC34" s="111"/>
      <c r="ZD34" s="111"/>
      <c r="ZE34" s="111"/>
      <c r="ZF34" s="111"/>
      <c r="ZG34" s="111"/>
      <c r="ZH34" s="111"/>
      <c r="ZI34" s="111"/>
      <c r="ZJ34" s="111"/>
      <c r="ZK34" s="111"/>
      <c r="ZL34" s="111"/>
      <c r="ZM34" s="111"/>
      <c r="ZN34" s="111"/>
      <c r="ZO34" s="111"/>
      <c r="ZP34" s="111"/>
      <c r="ZQ34" s="111"/>
      <c r="ZR34" s="111"/>
      <c r="ZS34" s="111"/>
      <c r="ZT34" s="111"/>
      <c r="ZU34" s="111"/>
      <c r="ZV34" s="111"/>
      <c r="ZW34" s="111"/>
      <c r="ZX34" s="111"/>
      <c r="ZY34" s="111"/>
      <c r="ZZ34" s="111"/>
      <c r="AAA34" s="111"/>
      <c r="AAB34" s="111"/>
      <c r="AAC34" s="111"/>
      <c r="AAD34" s="111"/>
      <c r="AAE34" s="111"/>
      <c r="AAF34" s="111"/>
      <c r="AAG34" s="111"/>
      <c r="AAH34" s="111"/>
      <c r="AAI34" s="111"/>
      <c r="AAJ34" s="111"/>
      <c r="AAK34" s="111"/>
      <c r="AAL34" s="111"/>
      <c r="AAM34" s="111"/>
      <c r="AAN34" s="111"/>
      <c r="AAO34" s="111"/>
      <c r="AAP34" s="111"/>
      <c r="AAQ34" s="111"/>
      <c r="AAR34" s="111"/>
      <c r="AAS34" s="111"/>
      <c r="AAT34" s="111"/>
      <c r="AAU34" s="111"/>
      <c r="AAV34" s="111"/>
      <c r="AAW34" s="111"/>
      <c r="AAX34" s="111"/>
      <c r="AAY34" s="111"/>
      <c r="AAZ34" s="111"/>
      <c r="ABA34" s="111"/>
      <c r="ABB34" s="111"/>
      <c r="ABC34" s="111"/>
      <c r="ABD34" s="111"/>
      <c r="ABE34" s="111"/>
      <c r="ABF34" s="111"/>
      <c r="ABG34" s="111"/>
      <c r="ABH34" s="111"/>
      <c r="ABI34" s="111"/>
      <c r="ABJ34" s="111"/>
      <c r="ABK34" s="111"/>
      <c r="ABL34" s="111"/>
      <c r="ABM34" s="111"/>
      <c r="ABN34" s="111"/>
      <c r="ABO34" s="111"/>
      <c r="ABP34" s="111"/>
      <c r="ABQ34" s="111"/>
      <c r="ABR34" s="111"/>
      <c r="ABS34" s="111"/>
      <c r="ABT34" s="111"/>
      <c r="ABU34" s="111"/>
      <c r="ABV34" s="111"/>
      <c r="ABW34" s="111"/>
      <c r="ABX34" s="111"/>
      <c r="ABY34" s="111"/>
      <c r="ABZ34" s="111"/>
      <c r="ACA34" s="111"/>
      <c r="ACB34" s="111"/>
      <c r="ACC34" s="111"/>
      <c r="ACD34" s="111"/>
      <c r="ACE34" s="111"/>
      <c r="ACF34" s="111"/>
      <c r="ACG34" s="111"/>
      <c r="ACH34" s="111"/>
      <c r="ACI34" s="111"/>
      <c r="ACJ34" s="111"/>
      <c r="ACK34" s="111"/>
      <c r="ACL34" s="111"/>
      <c r="ACM34" s="111"/>
      <c r="ACN34" s="111"/>
      <c r="ACO34" s="111"/>
      <c r="ACP34" s="111"/>
      <c r="ACQ34" s="111"/>
      <c r="ACR34" s="111"/>
      <c r="ACS34" s="111"/>
      <c r="ACT34" s="111"/>
      <c r="ACU34" s="111"/>
      <c r="ACV34" s="111"/>
      <c r="ACW34" s="111"/>
      <c r="ACX34" s="111"/>
      <c r="ACY34" s="111"/>
      <c r="ACZ34" s="111"/>
      <c r="ADA34" s="111"/>
      <c r="ADB34" s="111"/>
      <c r="ADC34" s="111"/>
      <c r="ADD34" s="111"/>
      <c r="ADE34" s="111"/>
      <c r="ADF34" s="111"/>
      <c r="ADG34" s="111"/>
      <c r="ADH34" s="111"/>
      <c r="ADI34" s="111"/>
      <c r="ADJ34" s="111"/>
      <c r="ADK34" s="111"/>
      <c r="ADL34" s="111"/>
      <c r="ADM34" s="111"/>
      <c r="ADN34" s="111"/>
      <c r="ADO34" s="111"/>
      <c r="ADP34" s="111"/>
      <c r="ADQ34" s="111"/>
      <c r="ADR34" s="111"/>
      <c r="ADS34" s="111"/>
      <c r="ADT34" s="111"/>
      <c r="ADU34" s="111"/>
      <c r="ADV34" s="111"/>
      <c r="ADW34" s="111"/>
      <c r="ADX34" s="111"/>
      <c r="ADY34" s="111"/>
      <c r="ADZ34" s="111"/>
      <c r="AEA34" s="111"/>
      <c r="AEB34" s="111"/>
      <c r="AEC34" s="111"/>
      <c r="AED34" s="111"/>
      <c r="AEE34" s="111"/>
      <c r="AEF34" s="111"/>
      <c r="AEG34" s="111"/>
      <c r="AEH34" s="111"/>
      <c r="AEI34" s="111"/>
      <c r="AEJ34" s="111"/>
      <c r="AEK34" s="111"/>
      <c r="AEL34" s="111"/>
      <c r="AEM34" s="111"/>
      <c r="AEN34" s="111"/>
      <c r="AEO34" s="111"/>
      <c r="AEP34" s="111"/>
      <c r="AEQ34" s="111"/>
      <c r="AER34" s="111"/>
      <c r="AES34" s="111"/>
      <c r="AET34" s="111"/>
      <c r="AEU34" s="111"/>
      <c r="AEV34" s="111"/>
      <c r="AEW34" s="111"/>
      <c r="AEX34" s="111"/>
      <c r="AEY34" s="111"/>
      <c r="AEZ34" s="111"/>
      <c r="AFA34" s="111"/>
      <c r="AFB34" s="111"/>
      <c r="AFC34" s="111"/>
      <c r="AFD34" s="111"/>
      <c r="AFE34" s="111"/>
      <c r="AFF34" s="111"/>
      <c r="AFG34" s="111"/>
      <c r="AFH34" s="111"/>
      <c r="AFI34" s="111"/>
      <c r="AFJ34" s="111"/>
      <c r="AFK34" s="111"/>
      <c r="AFL34" s="111"/>
      <c r="AFM34" s="111"/>
      <c r="AFN34" s="111"/>
      <c r="AFO34" s="111"/>
      <c r="AFP34" s="111"/>
      <c r="AFQ34" s="111"/>
      <c r="AFR34" s="111"/>
      <c r="AFS34" s="111"/>
      <c r="AFT34" s="111"/>
      <c r="AFU34" s="111"/>
      <c r="AFV34" s="111"/>
      <c r="AFW34" s="111"/>
      <c r="AFX34" s="111"/>
      <c r="AFY34" s="111"/>
      <c r="AFZ34" s="111"/>
      <c r="AGA34" s="111"/>
      <c r="AGB34" s="111"/>
      <c r="AGC34" s="111"/>
      <c r="AGD34" s="111"/>
      <c r="AGE34" s="111"/>
      <c r="AGF34" s="111"/>
      <c r="AGG34" s="111"/>
      <c r="AGH34" s="111"/>
      <c r="AGI34" s="111"/>
      <c r="AGJ34" s="111"/>
      <c r="AGK34" s="111"/>
      <c r="AGL34" s="111"/>
      <c r="AGM34" s="111"/>
      <c r="AGN34" s="111"/>
      <c r="AGO34" s="111"/>
      <c r="AGP34" s="111"/>
      <c r="AGQ34" s="111"/>
      <c r="AGR34" s="111"/>
      <c r="AGS34" s="111"/>
      <c r="AGT34" s="111"/>
      <c r="AGU34" s="111"/>
      <c r="AGV34" s="111"/>
      <c r="AGW34" s="111"/>
      <c r="AGX34" s="111"/>
      <c r="AGY34" s="111"/>
      <c r="AGZ34" s="111"/>
      <c r="AHA34" s="111"/>
      <c r="AHB34" s="111"/>
      <c r="AHC34" s="111"/>
      <c r="AHD34" s="111"/>
      <c r="AHE34" s="111"/>
      <c r="AHF34" s="111"/>
      <c r="AHG34" s="111"/>
      <c r="AHH34" s="111"/>
      <c r="AHI34" s="111"/>
      <c r="AHJ34" s="111"/>
      <c r="AHK34" s="111"/>
      <c r="AHL34" s="111"/>
      <c r="AHM34" s="111"/>
      <c r="AHN34" s="111"/>
      <c r="AHO34" s="111"/>
      <c r="AHP34" s="111"/>
      <c r="AHQ34" s="111"/>
      <c r="AHR34" s="111"/>
      <c r="AHS34" s="111"/>
      <c r="AHT34" s="111"/>
      <c r="AHU34" s="111"/>
      <c r="AHV34" s="111"/>
      <c r="AHW34" s="111"/>
      <c r="AHX34" s="111"/>
      <c r="AHY34" s="111"/>
      <c r="AHZ34" s="111"/>
      <c r="AIA34" s="111"/>
      <c r="AIB34" s="111"/>
      <c r="AIC34" s="111"/>
      <c r="AID34" s="111"/>
      <c r="AIE34" s="111"/>
      <c r="AIF34" s="111"/>
      <c r="AIG34" s="111"/>
      <c r="AIH34" s="111"/>
      <c r="AII34" s="111"/>
      <c r="AIJ34" s="111"/>
      <c r="AIK34" s="111"/>
      <c r="AIL34" s="111"/>
      <c r="AIM34" s="111"/>
      <c r="AIN34" s="111"/>
      <c r="AIO34" s="111"/>
      <c r="AIP34" s="111"/>
      <c r="AIQ34" s="111"/>
      <c r="AIR34" s="111"/>
      <c r="AIS34" s="111"/>
      <c r="AIT34" s="111"/>
      <c r="AIU34" s="111"/>
      <c r="AIV34" s="111"/>
      <c r="AIW34" s="111"/>
      <c r="AIX34" s="111"/>
      <c r="AIY34" s="111"/>
      <c r="AIZ34" s="111"/>
      <c r="AJA34" s="111"/>
      <c r="AJB34" s="111"/>
      <c r="AJC34" s="111"/>
      <c r="AJD34" s="111"/>
      <c r="AJE34" s="111"/>
      <c r="AJF34" s="111"/>
      <c r="AJG34" s="111"/>
      <c r="AJH34" s="111"/>
      <c r="AJI34" s="111"/>
      <c r="AJJ34" s="111"/>
      <c r="AJK34" s="111"/>
      <c r="AJL34" s="111"/>
      <c r="AJM34" s="111"/>
      <c r="AJN34" s="111"/>
      <c r="AJO34" s="111"/>
      <c r="AJP34" s="111"/>
      <c r="AJQ34" s="111"/>
      <c r="AJR34" s="111"/>
      <c r="AJS34" s="111"/>
      <c r="AJT34" s="111"/>
      <c r="AJU34" s="111"/>
      <c r="AJV34" s="111"/>
      <c r="AJW34" s="111"/>
      <c r="AJX34" s="111"/>
      <c r="AJY34" s="111"/>
      <c r="AJZ34" s="111"/>
      <c r="AKA34" s="111"/>
      <c r="AKB34" s="111"/>
      <c r="AKC34" s="111"/>
      <c r="AKD34" s="111"/>
      <c r="AKE34" s="111"/>
      <c r="AKF34" s="111"/>
      <c r="AKG34" s="111"/>
      <c r="AKH34" s="111"/>
      <c r="AKI34" s="111"/>
      <c r="AKJ34" s="111"/>
      <c r="AKK34" s="111"/>
      <c r="AKL34" s="111"/>
      <c r="AKM34" s="111"/>
      <c r="AKN34" s="111"/>
      <c r="AKO34" s="111"/>
      <c r="AKP34" s="111"/>
      <c r="AKQ34" s="111"/>
      <c r="AKR34" s="111"/>
      <c r="AKS34" s="111"/>
      <c r="AKT34" s="111"/>
      <c r="AKU34" s="111"/>
      <c r="AKV34" s="111"/>
      <c r="AKW34" s="111"/>
      <c r="AKX34" s="111"/>
      <c r="AKY34" s="111"/>
      <c r="AKZ34" s="111"/>
      <c r="ALA34" s="111"/>
      <c r="ALB34" s="111"/>
      <c r="ALC34" s="111"/>
      <c r="ALD34" s="111"/>
      <c r="ALE34" s="111"/>
      <c r="ALF34" s="111"/>
      <c r="ALG34" s="111"/>
      <c r="ALH34" s="111"/>
      <c r="ALI34" s="111"/>
      <c r="ALJ34" s="111"/>
      <c r="ALK34" s="111"/>
      <c r="ALL34" s="111"/>
      <c r="ALM34" s="111"/>
      <c r="ALN34" s="111"/>
      <c r="ALO34" s="111"/>
      <c r="ALP34" s="111"/>
    </row>
    <row r="35" spans="1:1004" ht="39" customHeight="1">
      <c r="A35" s="95" t="s">
        <v>180</v>
      </c>
      <c r="B35" s="95" t="s">
        <v>206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 t="s">
        <v>34</v>
      </c>
      <c r="U35" s="96" t="s">
        <v>34</v>
      </c>
      <c r="V35" s="96">
        <v>2</v>
      </c>
      <c r="W35" s="96">
        <v>2</v>
      </c>
      <c r="X35" s="96">
        <v>2</v>
      </c>
      <c r="Y35" s="96">
        <v>2</v>
      </c>
      <c r="Z35" s="96">
        <v>2</v>
      </c>
      <c r="AA35" s="96">
        <v>2</v>
      </c>
      <c r="AB35" s="96">
        <v>2</v>
      </c>
      <c r="AC35" s="96">
        <v>2</v>
      </c>
      <c r="AD35" s="96">
        <v>2</v>
      </c>
      <c r="AE35" s="96">
        <v>2</v>
      </c>
      <c r="AF35" s="96">
        <v>2</v>
      </c>
      <c r="AG35" s="96">
        <v>2</v>
      </c>
      <c r="AH35" s="96">
        <v>2</v>
      </c>
      <c r="AI35" s="96">
        <v>2</v>
      </c>
      <c r="AJ35" s="96">
        <v>4</v>
      </c>
      <c r="AK35" s="96">
        <v>4</v>
      </c>
      <c r="AL35" s="96"/>
      <c r="AM35" s="96"/>
      <c r="AN35" s="96"/>
      <c r="AO35" s="96"/>
      <c r="AP35" s="96"/>
      <c r="AQ35" s="96"/>
      <c r="AR35" s="96" t="s">
        <v>35</v>
      </c>
      <c r="AS35" s="96" t="s">
        <v>35</v>
      </c>
      <c r="AT35" s="96" t="s">
        <v>34</v>
      </c>
      <c r="AU35" s="98">
        <f t="shared" si="0"/>
        <v>36</v>
      </c>
      <c r="AV35" s="98">
        <f t="shared" si="1"/>
        <v>0</v>
      </c>
      <c r="AW35" s="98">
        <f t="shared" si="3"/>
        <v>36</v>
      </c>
    </row>
    <row r="36" spans="1:1004" ht="39" customHeight="1">
      <c r="A36" s="95" t="s">
        <v>169</v>
      </c>
      <c r="B36" s="95" t="s">
        <v>28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 t="s">
        <v>34</v>
      </c>
      <c r="U36" s="96" t="s">
        <v>34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>
        <v>36</v>
      </c>
      <c r="AO36" s="96"/>
      <c r="AP36" s="96"/>
      <c r="AQ36" s="96"/>
      <c r="AR36" s="96" t="s">
        <v>35</v>
      </c>
      <c r="AS36" s="96" t="s">
        <v>35</v>
      </c>
      <c r="AT36" s="96" t="s">
        <v>34</v>
      </c>
      <c r="AU36" s="98">
        <f t="shared" si="0"/>
        <v>36</v>
      </c>
      <c r="AV36" s="98">
        <f t="shared" si="1"/>
        <v>0</v>
      </c>
      <c r="AW36" s="98">
        <f t="shared" si="3"/>
        <v>36</v>
      </c>
    </row>
    <row r="37" spans="1:1004" ht="39" customHeight="1">
      <c r="A37" s="95" t="s">
        <v>170</v>
      </c>
      <c r="B37" s="95" t="s">
        <v>171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 t="s">
        <v>34</v>
      </c>
      <c r="U37" s="96" t="s">
        <v>34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>
        <v>36</v>
      </c>
      <c r="AP37" s="96">
        <v>36</v>
      </c>
      <c r="AQ37" s="96">
        <v>36</v>
      </c>
      <c r="AR37" s="96" t="s">
        <v>35</v>
      </c>
      <c r="AS37" s="96" t="s">
        <v>35</v>
      </c>
      <c r="AT37" s="96" t="s">
        <v>34</v>
      </c>
      <c r="AU37" s="98">
        <f t="shared" si="0"/>
        <v>108</v>
      </c>
      <c r="AV37" s="98">
        <f t="shared" si="1"/>
        <v>0</v>
      </c>
      <c r="AW37" s="98">
        <f t="shared" si="3"/>
        <v>108</v>
      </c>
    </row>
  </sheetData>
  <mergeCells count="25">
    <mergeCell ref="A2:A8"/>
    <mergeCell ref="B2:B8"/>
    <mergeCell ref="C2:F3"/>
    <mergeCell ref="G2:G8"/>
    <mergeCell ref="H2:J3"/>
    <mergeCell ref="AW2:AW8"/>
    <mergeCell ref="C9:AT9"/>
    <mergeCell ref="AB2:AB8"/>
    <mergeCell ref="AC2:AF3"/>
    <mergeCell ref="AG2:AG8"/>
    <mergeCell ref="AH2:AJ3"/>
    <mergeCell ref="AK2:AK8"/>
    <mergeCell ref="AL2:AO3"/>
    <mergeCell ref="L2:O3"/>
    <mergeCell ref="P2:S3"/>
    <mergeCell ref="T2:T8"/>
    <mergeCell ref="U2:W3"/>
    <mergeCell ref="X2:X8"/>
    <mergeCell ref="Y2:AA3"/>
    <mergeCell ref="K2:K8"/>
    <mergeCell ref="C11:AT11"/>
    <mergeCell ref="AP2:AS3"/>
    <mergeCell ref="AT2:AT8"/>
    <mergeCell ref="AU2:AU8"/>
    <mergeCell ref="AV2:AV8"/>
  </mergeCells>
  <pageMargins left="0.31496062992125984" right="0.31496062992125984" top="0.35433070866141736" bottom="0.35433070866141736" header="0" footer="0"/>
  <pageSetup paperSize="9" scale="74" firstPageNumber="0" orientation="landscape" r:id="rId1"/>
  <colBreaks count="1" manualBreakCount="1">
    <brk id="4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40"/>
  <sheetViews>
    <sheetView topLeftCell="A3" zoomScale="110" zoomScaleNormal="110" zoomScaleSheetLayoutView="70" workbookViewId="0">
      <selection activeCell="AM36" sqref="AM36"/>
    </sheetView>
  </sheetViews>
  <sheetFormatPr defaultRowHeight="10.5"/>
  <cols>
    <col min="1" max="1" width="8.1640625" style="99" customWidth="1"/>
    <col min="2" max="2" width="22" style="99" customWidth="1"/>
    <col min="3" max="46" width="2.33203125" style="5" customWidth="1"/>
    <col min="47" max="47" width="7.6640625" style="5" customWidth="1"/>
    <col min="48" max="1004" width="9.33203125" style="5"/>
    <col min="1005" max="16384" width="9.33203125" style="86"/>
  </cols>
  <sheetData>
    <row r="1" spans="1:1014" s="5" customFormat="1" ht="12.75" customHeight="1">
      <c r="A1" s="84" t="s">
        <v>63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LQ1" s="86"/>
      <c r="ALR1" s="86"/>
      <c r="ALS1" s="86"/>
      <c r="ALT1" s="86"/>
      <c r="ALU1" s="86"/>
      <c r="ALV1" s="86"/>
      <c r="ALW1" s="86"/>
      <c r="ALX1" s="86"/>
      <c r="ALY1" s="86"/>
      <c r="ALZ1" s="86"/>
    </row>
    <row r="2" spans="1:1014" s="5" customFormat="1" ht="12.75" customHeight="1">
      <c r="A2" s="387" t="s">
        <v>52</v>
      </c>
      <c r="B2" s="388" t="s">
        <v>210</v>
      </c>
      <c r="C2" s="393" t="s">
        <v>5</v>
      </c>
      <c r="D2" s="393"/>
      <c r="E2" s="393"/>
      <c r="F2" s="393"/>
      <c r="G2" s="394" t="s">
        <v>6</v>
      </c>
      <c r="H2" s="393" t="s">
        <v>7</v>
      </c>
      <c r="I2" s="393"/>
      <c r="J2" s="393"/>
      <c r="K2" s="394" t="s">
        <v>8</v>
      </c>
      <c r="L2" s="393" t="s">
        <v>9</v>
      </c>
      <c r="M2" s="393"/>
      <c r="N2" s="393"/>
      <c r="O2" s="393"/>
      <c r="P2" s="393" t="s">
        <v>10</v>
      </c>
      <c r="Q2" s="393"/>
      <c r="R2" s="393"/>
      <c r="S2" s="393"/>
      <c r="T2" s="394" t="s">
        <v>11</v>
      </c>
      <c r="U2" s="393" t="s">
        <v>12</v>
      </c>
      <c r="V2" s="393"/>
      <c r="W2" s="393"/>
      <c r="X2" s="394" t="s">
        <v>13</v>
      </c>
      <c r="Y2" s="393" t="s">
        <v>14</v>
      </c>
      <c r="Z2" s="393"/>
      <c r="AA2" s="393"/>
      <c r="AB2" s="394" t="s">
        <v>15</v>
      </c>
      <c r="AC2" s="393" t="s">
        <v>16</v>
      </c>
      <c r="AD2" s="393"/>
      <c r="AE2" s="393"/>
      <c r="AF2" s="393"/>
      <c r="AG2" s="394" t="s">
        <v>17</v>
      </c>
      <c r="AH2" s="393" t="s">
        <v>18</v>
      </c>
      <c r="AI2" s="393"/>
      <c r="AJ2" s="393"/>
      <c r="AK2" s="394" t="s">
        <v>19</v>
      </c>
      <c r="AL2" s="393" t="s">
        <v>20</v>
      </c>
      <c r="AM2" s="393"/>
      <c r="AN2" s="393"/>
      <c r="AO2" s="393"/>
      <c r="AP2" s="393" t="s">
        <v>21</v>
      </c>
      <c r="AQ2" s="393"/>
      <c r="AR2" s="393"/>
      <c r="AS2" s="393"/>
      <c r="AT2" s="394" t="s">
        <v>22</v>
      </c>
      <c r="AU2" s="389" t="s">
        <v>207</v>
      </c>
      <c r="AV2" s="395" t="s">
        <v>157</v>
      </c>
      <c r="AW2" s="395" t="s">
        <v>145</v>
      </c>
      <c r="ALQ2" s="86"/>
      <c r="ALR2" s="86"/>
      <c r="ALS2" s="86"/>
      <c r="ALT2" s="86"/>
      <c r="ALU2" s="86"/>
      <c r="ALV2" s="86"/>
      <c r="ALW2" s="86"/>
      <c r="ALX2" s="86"/>
      <c r="ALY2" s="86"/>
      <c r="ALZ2" s="86"/>
    </row>
    <row r="3" spans="1:1014" s="5" customFormat="1">
      <c r="A3" s="387"/>
      <c r="B3" s="388"/>
      <c r="C3" s="393"/>
      <c r="D3" s="393"/>
      <c r="E3" s="393"/>
      <c r="F3" s="393"/>
      <c r="G3" s="394"/>
      <c r="H3" s="393"/>
      <c r="I3" s="393"/>
      <c r="J3" s="393"/>
      <c r="K3" s="394"/>
      <c r="L3" s="393"/>
      <c r="M3" s="393"/>
      <c r="N3" s="393"/>
      <c r="O3" s="393"/>
      <c r="P3" s="393"/>
      <c r="Q3" s="393"/>
      <c r="R3" s="393"/>
      <c r="S3" s="393"/>
      <c r="T3" s="394"/>
      <c r="U3" s="393"/>
      <c r="V3" s="393"/>
      <c r="W3" s="393"/>
      <c r="X3" s="394"/>
      <c r="Y3" s="393"/>
      <c r="Z3" s="393"/>
      <c r="AA3" s="393"/>
      <c r="AB3" s="394"/>
      <c r="AC3" s="393"/>
      <c r="AD3" s="393"/>
      <c r="AE3" s="393"/>
      <c r="AF3" s="393"/>
      <c r="AG3" s="394"/>
      <c r="AH3" s="393"/>
      <c r="AI3" s="393"/>
      <c r="AJ3" s="393"/>
      <c r="AK3" s="394"/>
      <c r="AL3" s="393"/>
      <c r="AM3" s="393"/>
      <c r="AN3" s="393"/>
      <c r="AO3" s="393"/>
      <c r="AP3" s="393"/>
      <c r="AQ3" s="393"/>
      <c r="AR3" s="393"/>
      <c r="AS3" s="393"/>
      <c r="AT3" s="394"/>
      <c r="AU3" s="389"/>
      <c r="AV3" s="395"/>
      <c r="AW3" s="395"/>
      <c r="ALQ3" s="86"/>
      <c r="ALR3" s="86"/>
      <c r="ALS3" s="86"/>
      <c r="ALT3" s="86"/>
      <c r="ALU3" s="86"/>
      <c r="ALV3" s="86"/>
      <c r="ALW3" s="86"/>
      <c r="ALX3" s="86"/>
      <c r="ALY3" s="86"/>
      <c r="ALZ3" s="86"/>
    </row>
    <row r="4" spans="1:1014" s="5" customFormat="1">
      <c r="A4" s="387"/>
      <c r="B4" s="388"/>
      <c r="C4" s="43"/>
      <c r="D4" s="43"/>
      <c r="E4" s="43"/>
      <c r="F4" s="43"/>
      <c r="G4" s="394"/>
      <c r="H4" s="43"/>
      <c r="I4" s="43"/>
      <c r="J4" s="43"/>
      <c r="K4" s="394"/>
      <c r="L4" s="43"/>
      <c r="M4" s="43"/>
      <c r="N4" s="43"/>
      <c r="O4" s="43"/>
      <c r="P4" s="43"/>
      <c r="Q4" s="43"/>
      <c r="R4" s="43"/>
      <c r="S4" s="43"/>
      <c r="T4" s="394"/>
      <c r="U4" s="43"/>
      <c r="V4" s="43"/>
      <c r="W4" s="43"/>
      <c r="X4" s="394"/>
      <c r="Y4" s="43"/>
      <c r="Z4" s="51"/>
      <c r="AA4" s="43"/>
      <c r="AB4" s="394"/>
      <c r="AC4" s="43"/>
      <c r="AD4" s="43"/>
      <c r="AE4" s="43"/>
      <c r="AF4" s="43"/>
      <c r="AG4" s="394"/>
      <c r="AH4" s="43"/>
      <c r="AI4" s="43"/>
      <c r="AJ4" s="43"/>
      <c r="AK4" s="394"/>
      <c r="AL4" s="43"/>
      <c r="AM4" s="43"/>
      <c r="AN4" s="43"/>
      <c r="AO4" s="43"/>
      <c r="AP4" s="43"/>
      <c r="AQ4" s="43"/>
      <c r="AR4" s="43"/>
      <c r="AS4" s="43"/>
      <c r="AT4" s="394"/>
      <c r="AU4" s="389"/>
      <c r="AV4" s="395"/>
      <c r="AW4" s="395"/>
      <c r="ALQ4" s="86"/>
      <c r="ALR4" s="86"/>
      <c r="ALS4" s="86"/>
      <c r="ALT4" s="86"/>
      <c r="ALU4" s="86"/>
      <c r="ALV4" s="86"/>
      <c r="ALW4" s="86"/>
      <c r="ALX4" s="86"/>
      <c r="ALY4" s="86"/>
      <c r="ALZ4" s="86"/>
    </row>
    <row r="5" spans="1:1014" s="5" customFormat="1">
      <c r="A5" s="387"/>
      <c r="B5" s="388"/>
      <c r="C5" s="6"/>
      <c r="D5" s="6"/>
      <c r="E5" s="6"/>
      <c r="F5" s="6"/>
      <c r="G5" s="394"/>
      <c r="H5" s="6"/>
      <c r="I5" s="6"/>
      <c r="J5" s="6"/>
      <c r="K5" s="394"/>
      <c r="L5" s="6"/>
      <c r="M5" s="6"/>
      <c r="N5" s="6"/>
      <c r="O5" s="6"/>
      <c r="P5" s="6"/>
      <c r="Q5" s="6"/>
      <c r="R5" s="6"/>
      <c r="S5" s="6"/>
      <c r="T5" s="394"/>
      <c r="U5" s="6"/>
      <c r="V5" s="6"/>
      <c r="W5" s="6"/>
      <c r="X5" s="394"/>
      <c r="Y5" s="6"/>
      <c r="Z5" s="52"/>
      <c r="AA5" s="6"/>
      <c r="AB5" s="394"/>
      <c r="AC5" s="6"/>
      <c r="AD5" s="6"/>
      <c r="AE5" s="6"/>
      <c r="AF5" s="6"/>
      <c r="AG5" s="394"/>
      <c r="AH5" s="6"/>
      <c r="AI5" s="6"/>
      <c r="AJ5" s="6"/>
      <c r="AK5" s="394"/>
      <c r="AL5" s="6"/>
      <c r="AM5" s="6"/>
      <c r="AN5" s="6"/>
      <c r="AO5" s="6"/>
      <c r="AP5" s="6"/>
      <c r="AQ5" s="6"/>
      <c r="AR5" s="6"/>
      <c r="AS5" s="6"/>
      <c r="AT5" s="394"/>
      <c r="AU5" s="389"/>
      <c r="AV5" s="395"/>
      <c r="AW5" s="395"/>
      <c r="ALQ5" s="86"/>
      <c r="ALR5" s="86"/>
      <c r="ALS5" s="86"/>
      <c r="ALT5" s="86"/>
      <c r="ALU5" s="86"/>
      <c r="ALV5" s="86"/>
      <c r="ALW5" s="86"/>
      <c r="ALX5" s="86"/>
      <c r="ALY5" s="86"/>
      <c r="ALZ5" s="86"/>
    </row>
    <row r="6" spans="1:1014" s="5" customFormat="1">
      <c r="A6" s="387"/>
      <c r="B6" s="388"/>
      <c r="C6" s="6">
        <v>1</v>
      </c>
      <c r="D6" s="6">
        <v>8</v>
      </c>
      <c r="E6" s="6">
        <v>15</v>
      </c>
      <c r="F6" s="6">
        <v>22</v>
      </c>
      <c r="G6" s="394"/>
      <c r="H6" s="6">
        <v>6</v>
      </c>
      <c r="I6" s="6">
        <v>13</v>
      </c>
      <c r="J6" s="6">
        <v>20</v>
      </c>
      <c r="K6" s="394"/>
      <c r="L6" s="6">
        <v>3</v>
      </c>
      <c r="M6" s="6">
        <v>10</v>
      </c>
      <c r="N6" s="6">
        <v>17</v>
      </c>
      <c r="O6" s="6">
        <v>24</v>
      </c>
      <c r="P6" s="6">
        <v>1</v>
      </c>
      <c r="Q6" s="6">
        <v>8</v>
      </c>
      <c r="R6" s="6">
        <v>15</v>
      </c>
      <c r="S6" s="6">
        <v>22</v>
      </c>
      <c r="T6" s="394"/>
      <c r="U6" s="6">
        <v>5</v>
      </c>
      <c r="V6" s="6">
        <v>12</v>
      </c>
      <c r="W6" s="6">
        <v>19</v>
      </c>
      <c r="X6" s="394"/>
      <c r="Y6" s="6">
        <v>2</v>
      </c>
      <c r="Z6" s="52">
        <v>9</v>
      </c>
      <c r="AA6" s="6">
        <v>16</v>
      </c>
      <c r="AB6" s="394"/>
      <c r="AC6" s="6">
        <v>2</v>
      </c>
      <c r="AD6" s="6">
        <v>9</v>
      </c>
      <c r="AE6" s="6">
        <v>16</v>
      </c>
      <c r="AF6" s="6">
        <v>23</v>
      </c>
      <c r="AG6" s="394"/>
      <c r="AH6" s="6">
        <v>6</v>
      </c>
      <c r="AI6" s="6">
        <v>13</v>
      </c>
      <c r="AJ6" s="6">
        <v>20</v>
      </c>
      <c r="AK6" s="394"/>
      <c r="AL6" s="6">
        <v>4</v>
      </c>
      <c r="AM6" s="6">
        <v>11</v>
      </c>
      <c r="AN6" s="6">
        <v>18</v>
      </c>
      <c r="AO6" s="6">
        <v>25</v>
      </c>
      <c r="AP6" s="6">
        <v>1</v>
      </c>
      <c r="AQ6" s="6">
        <v>8</v>
      </c>
      <c r="AR6" s="6">
        <v>15</v>
      </c>
      <c r="AS6" s="6">
        <v>22</v>
      </c>
      <c r="AT6" s="394"/>
      <c r="AU6" s="389"/>
      <c r="AV6" s="395"/>
      <c r="AW6" s="395"/>
      <c r="ALQ6" s="86"/>
      <c r="ALR6" s="86"/>
      <c r="ALS6" s="86"/>
      <c r="ALT6" s="86"/>
      <c r="ALU6" s="86"/>
      <c r="ALV6" s="86"/>
      <c r="ALW6" s="86"/>
      <c r="ALX6" s="86"/>
      <c r="ALY6" s="86"/>
      <c r="ALZ6" s="86"/>
    </row>
    <row r="7" spans="1:1014" s="5" customFormat="1">
      <c r="A7" s="387"/>
      <c r="B7" s="388"/>
      <c r="C7" s="6">
        <v>7</v>
      </c>
      <c r="D7" s="6">
        <v>14</v>
      </c>
      <c r="E7" s="6">
        <v>21</v>
      </c>
      <c r="F7" s="6">
        <v>28</v>
      </c>
      <c r="G7" s="394"/>
      <c r="H7" s="6">
        <v>12</v>
      </c>
      <c r="I7" s="6">
        <v>19</v>
      </c>
      <c r="J7" s="6">
        <v>26</v>
      </c>
      <c r="K7" s="394"/>
      <c r="L7" s="6">
        <v>9</v>
      </c>
      <c r="M7" s="6">
        <v>16</v>
      </c>
      <c r="N7" s="6">
        <v>23</v>
      </c>
      <c r="O7" s="6">
        <v>30</v>
      </c>
      <c r="P7" s="6">
        <v>7</v>
      </c>
      <c r="Q7" s="6">
        <v>14</v>
      </c>
      <c r="R7" s="6">
        <v>21</v>
      </c>
      <c r="S7" s="6">
        <v>28</v>
      </c>
      <c r="T7" s="394"/>
      <c r="U7" s="6">
        <v>11</v>
      </c>
      <c r="V7" s="6">
        <v>18</v>
      </c>
      <c r="W7" s="6">
        <v>25</v>
      </c>
      <c r="X7" s="394"/>
      <c r="Y7" s="6">
        <v>8</v>
      </c>
      <c r="Z7" s="52">
        <v>15</v>
      </c>
      <c r="AA7" s="6">
        <v>22</v>
      </c>
      <c r="AB7" s="394"/>
      <c r="AC7" s="6">
        <v>8</v>
      </c>
      <c r="AD7" s="6">
        <v>15</v>
      </c>
      <c r="AE7" s="6">
        <v>22</v>
      </c>
      <c r="AF7" s="6">
        <v>29</v>
      </c>
      <c r="AG7" s="394"/>
      <c r="AH7" s="6">
        <v>12</v>
      </c>
      <c r="AI7" s="6">
        <v>19</v>
      </c>
      <c r="AJ7" s="6">
        <v>26</v>
      </c>
      <c r="AK7" s="394"/>
      <c r="AL7" s="6">
        <v>10</v>
      </c>
      <c r="AM7" s="6">
        <v>17</v>
      </c>
      <c r="AN7" s="6">
        <v>24</v>
      </c>
      <c r="AO7" s="6">
        <v>31</v>
      </c>
      <c r="AP7" s="6">
        <v>7</v>
      </c>
      <c r="AQ7" s="6">
        <v>14</v>
      </c>
      <c r="AR7" s="6">
        <v>21</v>
      </c>
      <c r="AS7" s="6">
        <v>28</v>
      </c>
      <c r="AT7" s="394"/>
      <c r="AU7" s="389"/>
      <c r="AV7" s="395"/>
      <c r="AW7" s="395"/>
      <c r="ALQ7" s="86"/>
      <c r="ALR7" s="86"/>
      <c r="ALS7" s="86"/>
      <c r="ALT7" s="86"/>
      <c r="ALU7" s="86"/>
      <c r="ALV7" s="86"/>
      <c r="ALW7" s="86"/>
      <c r="ALX7" s="86"/>
      <c r="ALY7" s="86"/>
      <c r="ALZ7" s="86"/>
    </row>
    <row r="8" spans="1:1014" s="5" customFormat="1">
      <c r="A8" s="387"/>
      <c r="B8" s="388"/>
      <c r="C8" s="44"/>
      <c r="D8" s="44"/>
      <c r="E8" s="44"/>
      <c r="F8" s="44"/>
      <c r="G8" s="394"/>
      <c r="H8" s="44"/>
      <c r="I8" s="44"/>
      <c r="J8" s="44"/>
      <c r="K8" s="394"/>
      <c r="L8" s="44"/>
      <c r="M8" s="44"/>
      <c r="N8" s="44"/>
      <c r="O8" s="44"/>
      <c r="P8" s="44"/>
      <c r="Q8" s="44"/>
      <c r="R8" s="44"/>
      <c r="S8" s="44"/>
      <c r="T8" s="394"/>
      <c r="U8" s="44"/>
      <c r="V8" s="44"/>
      <c r="W8" s="44"/>
      <c r="X8" s="394"/>
      <c r="Y8" s="44"/>
      <c r="Z8" s="53"/>
      <c r="AA8" s="44"/>
      <c r="AB8" s="394"/>
      <c r="AC8" s="44"/>
      <c r="AD8" s="44"/>
      <c r="AE8" s="44"/>
      <c r="AF8" s="44"/>
      <c r="AG8" s="394"/>
      <c r="AH8" s="44"/>
      <c r="AI8" s="44"/>
      <c r="AJ8" s="44"/>
      <c r="AK8" s="394"/>
      <c r="AL8" s="44"/>
      <c r="AM8" s="44"/>
      <c r="AN8" s="44"/>
      <c r="AO8" s="44"/>
      <c r="AP8" s="44"/>
      <c r="AQ8" s="44"/>
      <c r="AR8" s="44"/>
      <c r="AS8" s="44"/>
      <c r="AT8" s="394"/>
      <c r="AU8" s="389"/>
      <c r="AV8" s="395"/>
      <c r="AW8" s="395"/>
      <c r="ALQ8" s="86"/>
      <c r="ALR8" s="86"/>
      <c r="ALS8" s="86"/>
      <c r="ALT8" s="86"/>
      <c r="ALU8" s="86"/>
      <c r="ALV8" s="86"/>
      <c r="ALW8" s="86"/>
      <c r="ALX8" s="86"/>
      <c r="ALY8" s="86"/>
      <c r="ALZ8" s="86"/>
    </row>
    <row r="9" spans="1:1014" s="5" customFormat="1">
      <c r="A9" s="41"/>
      <c r="B9" s="42"/>
      <c r="C9" s="390" t="s">
        <v>209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2"/>
      <c r="AU9" s="87"/>
      <c r="AV9" s="88"/>
      <c r="AW9" s="88"/>
      <c r="ALQ9" s="86"/>
      <c r="ALR9" s="86"/>
      <c r="ALS9" s="86"/>
      <c r="ALT9" s="86"/>
      <c r="ALU9" s="86"/>
      <c r="ALV9" s="86"/>
      <c r="ALW9" s="86"/>
      <c r="ALX9" s="86"/>
      <c r="ALY9" s="86"/>
      <c r="ALZ9" s="86"/>
    </row>
    <row r="10" spans="1:1014" s="5" customFormat="1">
      <c r="A10" s="89"/>
      <c r="B10" s="90"/>
      <c r="C10" s="91">
        <v>36</v>
      </c>
      <c r="D10" s="91">
        <v>37</v>
      </c>
      <c r="E10" s="91">
        <v>38</v>
      </c>
      <c r="F10" s="91">
        <v>39</v>
      </c>
      <c r="G10" s="91">
        <v>40</v>
      </c>
      <c r="H10" s="91">
        <v>41</v>
      </c>
      <c r="I10" s="91">
        <v>42</v>
      </c>
      <c r="J10" s="91">
        <v>43</v>
      </c>
      <c r="K10" s="91">
        <v>44</v>
      </c>
      <c r="L10" s="91">
        <v>45</v>
      </c>
      <c r="M10" s="91">
        <v>46</v>
      </c>
      <c r="N10" s="91">
        <v>47</v>
      </c>
      <c r="O10" s="91">
        <v>48</v>
      </c>
      <c r="P10" s="91">
        <v>49</v>
      </c>
      <c r="Q10" s="91">
        <v>50</v>
      </c>
      <c r="R10" s="91">
        <v>51</v>
      </c>
      <c r="S10" s="91">
        <v>52</v>
      </c>
      <c r="T10" s="91">
        <v>53</v>
      </c>
      <c r="U10" s="91">
        <v>1</v>
      </c>
      <c r="V10" s="91">
        <v>2</v>
      </c>
      <c r="W10" s="91">
        <v>3</v>
      </c>
      <c r="X10" s="91">
        <v>4</v>
      </c>
      <c r="Y10" s="91">
        <v>5</v>
      </c>
      <c r="Z10" s="91">
        <v>6</v>
      </c>
      <c r="AA10" s="91">
        <v>7</v>
      </c>
      <c r="AB10" s="91">
        <v>8</v>
      </c>
      <c r="AC10" s="91">
        <v>9</v>
      </c>
      <c r="AD10" s="91">
        <v>10</v>
      </c>
      <c r="AE10" s="91">
        <v>11</v>
      </c>
      <c r="AF10" s="91">
        <v>12</v>
      </c>
      <c r="AG10" s="91">
        <v>13</v>
      </c>
      <c r="AH10" s="91">
        <v>14</v>
      </c>
      <c r="AI10" s="91">
        <v>15</v>
      </c>
      <c r="AJ10" s="91">
        <v>16</v>
      </c>
      <c r="AK10" s="91">
        <v>17</v>
      </c>
      <c r="AL10" s="91">
        <v>18</v>
      </c>
      <c r="AM10" s="91">
        <v>19</v>
      </c>
      <c r="AN10" s="91">
        <v>20</v>
      </c>
      <c r="AO10" s="91">
        <v>21</v>
      </c>
      <c r="AP10" s="91">
        <v>22</v>
      </c>
      <c r="AQ10" s="91">
        <v>23</v>
      </c>
      <c r="AR10" s="91">
        <v>24</v>
      </c>
      <c r="AS10" s="91">
        <v>25</v>
      </c>
      <c r="AT10" s="91">
        <v>26</v>
      </c>
      <c r="AU10" s="87"/>
      <c r="AV10" s="88"/>
      <c r="AW10" s="88"/>
      <c r="ALQ10" s="86"/>
      <c r="ALR10" s="86"/>
      <c r="ALS10" s="86"/>
      <c r="ALT10" s="86"/>
      <c r="ALU10" s="86"/>
      <c r="ALV10" s="86"/>
      <c r="ALW10" s="86"/>
      <c r="ALX10" s="86"/>
      <c r="ALY10" s="86"/>
      <c r="ALZ10" s="86"/>
    </row>
    <row r="11" spans="1:1014" s="5" customFormat="1">
      <c r="A11" s="41"/>
      <c r="B11" s="42"/>
      <c r="C11" s="390" t="s">
        <v>208</v>
      </c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2"/>
      <c r="AU11" s="87"/>
      <c r="AV11" s="88"/>
      <c r="AW11" s="88"/>
      <c r="ALQ11" s="86"/>
      <c r="ALR11" s="86"/>
      <c r="ALS11" s="86"/>
      <c r="ALT11" s="86"/>
      <c r="ALU11" s="86"/>
      <c r="ALV11" s="86"/>
      <c r="ALW11" s="86"/>
      <c r="ALX11" s="86"/>
      <c r="ALY11" s="86"/>
      <c r="ALZ11" s="86"/>
    </row>
    <row r="12" spans="1:1014" s="5" customFormat="1">
      <c r="A12" s="92"/>
      <c r="B12" s="90"/>
      <c r="C12" s="93">
        <v>1</v>
      </c>
      <c r="D12" s="93">
        <v>2</v>
      </c>
      <c r="E12" s="93">
        <v>3</v>
      </c>
      <c r="F12" s="93">
        <v>4</v>
      </c>
      <c r="G12" s="93">
        <v>5</v>
      </c>
      <c r="H12" s="93">
        <v>6</v>
      </c>
      <c r="I12" s="93">
        <v>7</v>
      </c>
      <c r="J12" s="93">
        <v>8</v>
      </c>
      <c r="K12" s="93">
        <v>9</v>
      </c>
      <c r="L12" s="93">
        <v>10</v>
      </c>
      <c r="M12" s="93">
        <v>11</v>
      </c>
      <c r="N12" s="93">
        <v>12</v>
      </c>
      <c r="O12" s="93">
        <v>13</v>
      </c>
      <c r="P12" s="93">
        <v>14</v>
      </c>
      <c r="Q12" s="93">
        <v>15</v>
      </c>
      <c r="R12" s="93">
        <v>16</v>
      </c>
      <c r="S12" s="93">
        <v>17</v>
      </c>
      <c r="T12" s="93">
        <v>18</v>
      </c>
      <c r="U12" s="93">
        <v>19</v>
      </c>
      <c r="V12" s="93">
        <v>20</v>
      </c>
      <c r="W12" s="93">
        <v>21</v>
      </c>
      <c r="X12" s="93">
        <v>22</v>
      </c>
      <c r="Y12" s="93">
        <v>23</v>
      </c>
      <c r="Z12" s="93">
        <v>24</v>
      </c>
      <c r="AA12" s="93">
        <v>25</v>
      </c>
      <c r="AB12" s="93">
        <v>26</v>
      </c>
      <c r="AC12" s="93">
        <v>27</v>
      </c>
      <c r="AD12" s="93">
        <v>28</v>
      </c>
      <c r="AE12" s="93">
        <v>29</v>
      </c>
      <c r="AF12" s="93">
        <v>30</v>
      </c>
      <c r="AG12" s="93">
        <v>31</v>
      </c>
      <c r="AH12" s="93">
        <v>32</v>
      </c>
      <c r="AI12" s="93">
        <v>33</v>
      </c>
      <c r="AJ12" s="93">
        <v>34</v>
      </c>
      <c r="AK12" s="93">
        <v>35</v>
      </c>
      <c r="AL12" s="93">
        <v>36</v>
      </c>
      <c r="AM12" s="93">
        <v>37</v>
      </c>
      <c r="AN12" s="93">
        <v>38</v>
      </c>
      <c r="AO12" s="93">
        <v>39</v>
      </c>
      <c r="AP12" s="93">
        <v>40</v>
      </c>
      <c r="AQ12" s="93">
        <v>41</v>
      </c>
      <c r="AR12" s="93">
        <v>42</v>
      </c>
      <c r="AS12" s="93">
        <v>43</v>
      </c>
      <c r="AT12" s="93">
        <v>44</v>
      </c>
      <c r="AU12" s="88"/>
      <c r="AV12" s="88"/>
      <c r="AW12" s="88"/>
      <c r="ALQ12" s="94"/>
      <c r="ALR12" s="94"/>
      <c r="ALS12" s="94"/>
      <c r="ALT12" s="94"/>
      <c r="ALU12" s="94"/>
      <c r="ALV12" s="94"/>
      <c r="ALW12" s="94"/>
      <c r="ALX12" s="94"/>
      <c r="ALY12" s="94"/>
      <c r="ALZ12" s="94"/>
    </row>
    <row r="13" spans="1:1014" s="99" customFormat="1" ht="31.5">
      <c r="A13" s="95" t="s">
        <v>81</v>
      </c>
      <c r="B13" s="95" t="s">
        <v>151</v>
      </c>
      <c r="C13" s="96">
        <v>2</v>
      </c>
      <c r="D13" s="96">
        <v>2</v>
      </c>
      <c r="E13" s="96">
        <v>2</v>
      </c>
      <c r="F13" s="96">
        <v>2</v>
      </c>
      <c r="G13" s="96">
        <v>2</v>
      </c>
      <c r="H13" s="96">
        <v>2</v>
      </c>
      <c r="I13" s="96">
        <v>2</v>
      </c>
      <c r="J13" s="96">
        <v>1</v>
      </c>
      <c r="K13" s="96">
        <v>1</v>
      </c>
      <c r="L13" s="96">
        <v>1</v>
      </c>
      <c r="M13" s="96">
        <v>1</v>
      </c>
      <c r="N13" s="96"/>
      <c r="O13" s="96"/>
      <c r="P13" s="96"/>
      <c r="Q13" s="96"/>
      <c r="R13" s="96"/>
      <c r="S13" s="96" t="s">
        <v>35</v>
      </c>
      <c r="T13" s="96" t="s">
        <v>34</v>
      </c>
      <c r="U13" s="96" t="s">
        <v>34</v>
      </c>
      <c r="V13" s="96">
        <v>2</v>
      </c>
      <c r="W13" s="96">
        <v>1</v>
      </c>
      <c r="X13" s="96">
        <v>2</v>
      </c>
      <c r="Y13" s="96">
        <v>1</v>
      </c>
      <c r="Z13" s="96">
        <v>2</v>
      </c>
      <c r="AA13" s="96">
        <v>1</v>
      </c>
      <c r="AB13" s="96">
        <v>2</v>
      </c>
      <c r="AC13" s="96">
        <v>1</v>
      </c>
      <c r="AD13" s="96">
        <v>2</v>
      </c>
      <c r="AE13" s="96">
        <v>1</v>
      </c>
      <c r="AF13" s="96">
        <v>1</v>
      </c>
      <c r="AG13" s="96">
        <v>1</v>
      </c>
      <c r="AH13" s="96">
        <v>1</v>
      </c>
      <c r="AI13" s="96">
        <v>1</v>
      </c>
      <c r="AJ13" s="96">
        <v>1</v>
      </c>
      <c r="AK13" s="97"/>
      <c r="AL13" s="96"/>
      <c r="AM13" s="96"/>
      <c r="AN13" s="96" t="s">
        <v>35</v>
      </c>
      <c r="AO13" s="96"/>
      <c r="AP13" s="96"/>
      <c r="AQ13" s="96"/>
      <c r="AR13" s="96" t="s">
        <v>35</v>
      </c>
      <c r="AS13" s="96" t="s">
        <v>35</v>
      </c>
      <c r="AT13" s="96" t="s">
        <v>34</v>
      </c>
      <c r="AU13" s="98">
        <f t="shared" ref="AU13:AU18" si="0">AV13+AW13</f>
        <v>38</v>
      </c>
      <c r="AV13" s="98">
        <f t="shared" ref="AV13:AV18" si="1">SUM(C13:S13)</f>
        <v>18</v>
      </c>
      <c r="AW13" s="98">
        <f>SUM(V13:AQ13)</f>
        <v>20</v>
      </c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</row>
    <row r="14" spans="1:1014" s="99" customFormat="1">
      <c r="A14" s="95" t="s">
        <v>82</v>
      </c>
      <c r="B14" s="95" t="s">
        <v>74</v>
      </c>
      <c r="C14" s="96">
        <v>2</v>
      </c>
      <c r="D14" s="96">
        <v>2</v>
      </c>
      <c r="E14" s="96">
        <v>2</v>
      </c>
      <c r="F14" s="96">
        <v>2</v>
      </c>
      <c r="G14" s="96">
        <v>2</v>
      </c>
      <c r="H14" s="96">
        <v>2</v>
      </c>
      <c r="I14" s="96">
        <v>2</v>
      </c>
      <c r="J14" s="96">
        <v>1</v>
      </c>
      <c r="K14" s="96">
        <v>1</v>
      </c>
      <c r="L14" s="96">
        <v>1</v>
      </c>
      <c r="M14" s="96">
        <v>1</v>
      </c>
      <c r="N14" s="96"/>
      <c r="O14" s="96"/>
      <c r="P14" s="96"/>
      <c r="Q14" s="96"/>
      <c r="R14" s="96"/>
      <c r="S14" s="96" t="s">
        <v>35</v>
      </c>
      <c r="T14" s="96" t="s">
        <v>34</v>
      </c>
      <c r="U14" s="96" t="s">
        <v>34</v>
      </c>
      <c r="V14" s="96">
        <v>2</v>
      </c>
      <c r="W14" s="96">
        <v>1</v>
      </c>
      <c r="X14" s="96">
        <v>2</v>
      </c>
      <c r="Y14" s="96">
        <v>1</v>
      </c>
      <c r="Z14" s="96">
        <v>2</v>
      </c>
      <c r="AA14" s="96">
        <v>1</v>
      </c>
      <c r="AB14" s="96">
        <v>2</v>
      </c>
      <c r="AC14" s="96">
        <v>1</v>
      </c>
      <c r="AD14" s="96">
        <v>2</v>
      </c>
      <c r="AE14" s="96">
        <v>1</v>
      </c>
      <c r="AF14" s="96">
        <v>1</v>
      </c>
      <c r="AG14" s="96">
        <v>1</v>
      </c>
      <c r="AH14" s="96">
        <v>1</v>
      </c>
      <c r="AI14" s="96">
        <v>1</v>
      </c>
      <c r="AJ14" s="96">
        <v>1</v>
      </c>
      <c r="AK14" s="97"/>
      <c r="AL14" s="96"/>
      <c r="AM14" s="96"/>
      <c r="AN14" s="96" t="s">
        <v>35</v>
      </c>
      <c r="AO14" s="96"/>
      <c r="AP14" s="96"/>
      <c r="AQ14" s="96"/>
      <c r="AR14" s="96" t="s">
        <v>35</v>
      </c>
      <c r="AS14" s="96" t="s">
        <v>35</v>
      </c>
      <c r="AT14" s="96" t="s">
        <v>34</v>
      </c>
      <c r="AU14" s="98">
        <f t="shared" si="0"/>
        <v>38</v>
      </c>
      <c r="AV14" s="98">
        <f t="shared" si="1"/>
        <v>18</v>
      </c>
      <c r="AW14" s="98">
        <f>SUM(V14:AQ14)</f>
        <v>20</v>
      </c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</row>
    <row r="15" spans="1:1014" s="99" customFormat="1">
      <c r="A15" s="95" t="s">
        <v>214</v>
      </c>
      <c r="B15" s="95" t="s">
        <v>99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 t="s">
        <v>35</v>
      </c>
      <c r="T15" s="96" t="s">
        <v>34</v>
      </c>
      <c r="U15" s="96" t="s">
        <v>34</v>
      </c>
      <c r="V15" s="96">
        <v>2</v>
      </c>
      <c r="W15" s="96">
        <v>2</v>
      </c>
      <c r="X15" s="96">
        <v>2</v>
      </c>
      <c r="Y15" s="96">
        <v>2</v>
      </c>
      <c r="Z15" s="96">
        <v>2</v>
      </c>
      <c r="AA15" s="96">
        <v>2</v>
      </c>
      <c r="AB15" s="96">
        <v>2</v>
      </c>
      <c r="AC15" s="96">
        <v>2</v>
      </c>
      <c r="AD15" s="96">
        <v>2</v>
      </c>
      <c r="AE15" s="96">
        <v>2</v>
      </c>
      <c r="AF15" s="96">
        <v>2</v>
      </c>
      <c r="AG15" s="96">
        <v>2</v>
      </c>
      <c r="AH15" s="96">
        <v>4</v>
      </c>
      <c r="AI15" s="96">
        <v>4</v>
      </c>
      <c r="AJ15" s="96">
        <v>4</v>
      </c>
      <c r="AK15" s="97"/>
      <c r="AL15" s="96"/>
      <c r="AM15" s="96"/>
      <c r="AN15" s="96" t="s">
        <v>35</v>
      </c>
      <c r="AO15" s="96"/>
      <c r="AP15" s="96"/>
      <c r="AQ15" s="96"/>
      <c r="AR15" s="96"/>
      <c r="AS15" s="96" t="s">
        <v>37</v>
      </c>
      <c r="AT15" s="96" t="s">
        <v>37</v>
      </c>
      <c r="AU15" s="101">
        <f t="shared" si="0"/>
        <v>36</v>
      </c>
      <c r="AV15" s="98">
        <f t="shared" si="1"/>
        <v>0</v>
      </c>
      <c r="AW15" s="98">
        <f>SUM(V15:AR15)</f>
        <v>36</v>
      </c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</row>
    <row r="16" spans="1:1014" s="99" customFormat="1" ht="21">
      <c r="A16" s="95" t="s">
        <v>215</v>
      </c>
      <c r="B16" s="95" t="s">
        <v>234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 t="s">
        <v>35</v>
      </c>
      <c r="T16" s="96" t="s">
        <v>34</v>
      </c>
      <c r="U16" s="96" t="s">
        <v>34</v>
      </c>
      <c r="V16" s="102">
        <v>2</v>
      </c>
      <c r="W16" s="102">
        <v>2</v>
      </c>
      <c r="X16" s="102">
        <v>2</v>
      </c>
      <c r="Y16" s="102">
        <v>2</v>
      </c>
      <c r="Z16" s="103">
        <v>2</v>
      </c>
      <c r="AA16" s="96">
        <v>2</v>
      </c>
      <c r="AB16" s="96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2</v>
      </c>
      <c r="AJ16" s="96">
        <v>4</v>
      </c>
      <c r="AK16" s="97"/>
      <c r="AL16" s="96"/>
      <c r="AM16" s="96"/>
      <c r="AN16" s="96" t="s">
        <v>35</v>
      </c>
      <c r="AO16" s="96"/>
      <c r="AP16" s="96"/>
      <c r="AQ16" s="96"/>
      <c r="AR16" s="96"/>
      <c r="AS16" s="96" t="s">
        <v>37</v>
      </c>
      <c r="AT16" s="96" t="s">
        <v>37</v>
      </c>
      <c r="AU16" s="98">
        <f t="shared" si="0"/>
        <v>32</v>
      </c>
      <c r="AV16" s="98">
        <f t="shared" si="1"/>
        <v>0</v>
      </c>
      <c r="AW16" s="98">
        <f>SUM(V16:AR16)</f>
        <v>32</v>
      </c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</row>
    <row r="17" spans="1:1014" s="99" customFormat="1" ht="31.5">
      <c r="A17" s="95" t="s">
        <v>216</v>
      </c>
      <c r="B17" s="95" t="s">
        <v>100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 t="s">
        <v>35</v>
      </c>
      <c r="T17" s="96" t="s">
        <v>34</v>
      </c>
      <c r="U17" s="96" t="s">
        <v>34</v>
      </c>
      <c r="V17" s="96">
        <v>2</v>
      </c>
      <c r="W17" s="96">
        <v>2</v>
      </c>
      <c r="X17" s="96">
        <v>2</v>
      </c>
      <c r="Y17" s="96">
        <v>2</v>
      </c>
      <c r="Z17" s="96">
        <v>2</v>
      </c>
      <c r="AA17" s="96">
        <v>2</v>
      </c>
      <c r="AB17" s="96">
        <v>2</v>
      </c>
      <c r="AC17" s="96">
        <v>2</v>
      </c>
      <c r="AD17" s="96">
        <v>2</v>
      </c>
      <c r="AE17" s="96">
        <v>2</v>
      </c>
      <c r="AF17" s="96">
        <v>2</v>
      </c>
      <c r="AG17" s="96">
        <v>2</v>
      </c>
      <c r="AH17" s="96">
        <v>4</v>
      </c>
      <c r="AI17" s="96">
        <v>4</v>
      </c>
      <c r="AJ17" s="96">
        <v>4</v>
      </c>
      <c r="AK17" s="97"/>
      <c r="AL17" s="96"/>
      <c r="AM17" s="96"/>
      <c r="AN17" s="96" t="s">
        <v>35</v>
      </c>
      <c r="AO17" s="96"/>
      <c r="AP17" s="96"/>
      <c r="AQ17" s="96"/>
      <c r="AR17" s="96"/>
      <c r="AS17" s="96" t="s">
        <v>37</v>
      </c>
      <c r="AT17" s="96" t="s">
        <v>37</v>
      </c>
      <c r="AU17" s="98">
        <f t="shared" si="0"/>
        <v>36</v>
      </c>
      <c r="AV17" s="98">
        <f t="shared" si="1"/>
        <v>0</v>
      </c>
      <c r="AW17" s="98">
        <f>SUM(V17:AR17)</f>
        <v>36</v>
      </c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</row>
    <row r="18" spans="1:1014" s="99" customFormat="1">
      <c r="A18" s="95" t="s">
        <v>217</v>
      </c>
      <c r="B18" s="95" t="s">
        <v>101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 t="s">
        <v>35</v>
      </c>
      <c r="T18" s="96" t="s">
        <v>34</v>
      </c>
      <c r="U18" s="96" t="s">
        <v>34</v>
      </c>
      <c r="V18" s="96">
        <v>2</v>
      </c>
      <c r="W18" s="96">
        <v>2</v>
      </c>
      <c r="X18" s="96">
        <v>2</v>
      </c>
      <c r="Y18" s="96">
        <v>2</v>
      </c>
      <c r="Z18" s="96">
        <v>2</v>
      </c>
      <c r="AA18" s="96">
        <v>2</v>
      </c>
      <c r="AB18" s="96">
        <v>2</v>
      </c>
      <c r="AC18" s="96">
        <v>2</v>
      </c>
      <c r="AD18" s="96">
        <v>2</v>
      </c>
      <c r="AE18" s="96">
        <v>2</v>
      </c>
      <c r="AF18" s="96">
        <v>2</v>
      </c>
      <c r="AG18" s="96">
        <v>2</v>
      </c>
      <c r="AH18" s="96">
        <v>4</v>
      </c>
      <c r="AI18" s="96">
        <v>4</v>
      </c>
      <c r="AJ18" s="96">
        <v>4</v>
      </c>
      <c r="AK18" s="97"/>
      <c r="AL18" s="96"/>
      <c r="AM18" s="96"/>
      <c r="AN18" s="96" t="s">
        <v>35</v>
      </c>
      <c r="AO18" s="96"/>
      <c r="AP18" s="96"/>
      <c r="AQ18" s="96"/>
      <c r="AR18" s="96"/>
      <c r="AS18" s="96" t="s">
        <v>37</v>
      </c>
      <c r="AT18" s="96" t="s">
        <v>37</v>
      </c>
      <c r="AU18" s="98">
        <f t="shared" si="0"/>
        <v>36</v>
      </c>
      <c r="AV18" s="98">
        <f t="shared" si="1"/>
        <v>0</v>
      </c>
      <c r="AW18" s="98">
        <f>SUM(V18:AR18)</f>
        <v>36</v>
      </c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</row>
    <row r="19" spans="1:1014" s="107" customFormat="1" ht="42">
      <c r="A19" s="104" t="s">
        <v>109</v>
      </c>
      <c r="B19" s="104" t="s">
        <v>111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96" t="s">
        <v>35</v>
      </c>
      <c r="T19" s="96"/>
      <c r="U19" s="96"/>
      <c r="V19" s="105"/>
      <c r="W19" s="105"/>
      <c r="X19" s="105"/>
      <c r="Y19" s="105"/>
      <c r="Z19" s="105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106"/>
      <c r="AL19" s="96"/>
      <c r="AM19" s="96"/>
      <c r="AN19" s="96"/>
      <c r="AO19" s="96"/>
      <c r="AP19" s="96"/>
      <c r="AQ19" s="96"/>
      <c r="AR19" s="96"/>
      <c r="AS19" s="96"/>
      <c r="AT19" s="96"/>
      <c r="AU19" s="98"/>
      <c r="AV19" s="98"/>
      <c r="AW19" s="98"/>
      <c r="ALQ19" s="108"/>
      <c r="ALR19" s="108"/>
      <c r="ALS19" s="108"/>
      <c r="ALT19" s="108"/>
      <c r="ALU19" s="108"/>
      <c r="ALV19" s="108"/>
      <c r="ALW19" s="108"/>
      <c r="ALX19" s="108"/>
      <c r="ALY19" s="108"/>
      <c r="ALZ19" s="108"/>
    </row>
    <row r="20" spans="1:1014" s="99" customFormat="1" ht="42">
      <c r="A20" s="95" t="s">
        <v>110</v>
      </c>
      <c r="B20" s="95" t="s">
        <v>111</v>
      </c>
      <c r="C20" s="96">
        <v>10</v>
      </c>
      <c r="D20" s="96">
        <v>10</v>
      </c>
      <c r="E20" s="96">
        <v>10</v>
      </c>
      <c r="F20" s="96">
        <v>10</v>
      </c>
      <c r="G20" s="96">
        <v>10</v>
      </c>
      <c r="H20" s="96">
        <v>10</v>
      </c>
      <c r="I20" s="96">
        <v>10</v>
      </c>
      <c r="J20" s="96">
        <v>10</v>
      </c>
      <c r="K20" s="96">
        <v>10</v>
      </c>
      <c r="L20" s="96">
        <v>10</v>
      </c>
      <c r="M20" s="96">
        <v>8</v>
      </c>
      <c r="N20" s="96"/>
      <c r="O20" s="96"/>
      <c r="P20" s="96"/>
      <c r="Q20" s="96"/>
      <c r="R20" s="96"/>
      <c r="S20" s="96" t="s">
        <v>35</v>
      </c>
      <c r="T20" s="96" t="s">
        <v>34</v>
      </c>
      <c r="U20" s="96" t="s">
        <v>34</v>
      </c>
      <c r="V20" s="96"/>
      <c r="W20" s="96"/>
      <c r="X20" s="96"/>
      <c r="Y20" s="96"/>
      <c r="Z20" s="105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96"/>
      <c r="AM20" s="96"/>
      <c r="AN20" s="96" t="s">
        <v>35</v>
      </c>
      <c r="AO20" s="96"/>
      <c r="AP20" s="96"/>
      <c r="AQ20" s="96"/>
      <c r="AR20" s="96"/>
      <c r="AS20" s="96" t="s">
        <v>37</v>
      </c>
      <c r="AT20" s="96" t="s">
        <v>37</v>
      </c>
      <c r="AU20" s="98">
        <f t="shared" ref="AU20:AU28" si="2">AV20+AW20</f>
        <v>108</v>
      </c>
      <c r="AV20" s="98">
        <f t="shared" ref="AV20:AV28" si="3">SUM(C20:S20)</f>
        <v>108</v>
      </c>
      <c r="AW20" s="98">
        <f t="shared" ref="AW20:AW28" si="4">SUM(V20:AR20)</f>
        <v>0</v>
      </c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</row>
    <row r="21" spans="1:1014" s="99" customFormat="1" ht="42">
      <c r="A21" s="95" t="s">
        <v>112</v>
      </c>
      <c r="B21" s="95" t="s">
        <v>113</v>
      </c>
      <c r="C21" s="96">
        <v>6</v>
      </c>
      <c r="D21" s="96">
        <v>6</v>
      </c>
      <c r="E21" s="96">
        <v>6</v>
      </c>
      <c r="F21" s="96">
        <v>6</v>
      </c>
      <c r="G21" s="96">
        <v>6</v>
      </c>
      <c r="H21" s="96">
        <v>6</v>
      </c>
      <c r="I21" s="96">
        <v>6</v>
      </c>
      <c r="J21" s="96">
        <v>6</v>
      </c>
      <c r="K21" s="96">
        <v>8</v>
      </c>
      <c r="L21" s="96">
        <v>8</v>
      </c>
      <c r="M21" s="96">
        <v>8</v>
      </c>
      <c r="N21" s="96"/>
      <c r="O21" s="96"/>
      <c r="P21" s="96"/>
      <c r="Q21" s="96"/>
      <c r="R21" s="96"/>
      <c r="S21" s="96" t="s">
        <v>35</v>
      </c>
      <c r="T21" s="96" t="s">
        <v>34</v>
      </c>
      <c r="U21" s="96" t="s">
        <v>34</v>
      </c>
      <c r="V21" s="96"/>
      <c r="W21" s="96"/>
      <c r="X21" s="96"/>
      <c r="Y21" s="96"/>
      <c r="Z21" s="105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96"/>
      <c r="AM21" s="96"/>
      <c r="AN21" s="96" t="s">
        <v>35</v>
      </c>
      <c r="AO21" s="96"/>
      <c r="AP21" s="96"/>
      <c r="AQ21" s="96"/>
      <c r="AR21" s="96"/>
      <c r="AS21" s="96" t="s">
        <v>37</v>
      </c>
      <c r="AT21" s="96" t="s">
        <v>37</v>
      </c>
      <c r="AU21" s="98">
        <f t="shared" si="2"/>
        <v>72</v>
      </c>
      <c r="AV21" s="98">
        <f t="shared" si="3"/>
        <v>72</v>
      </c>
      <c r="AW21" s="98">
        <f t="shared" si="4"/>
        <v>0</v>
      </c>
      <c r="ALQ21" s="100"/>
      <c r="ALR21" s="100"/>
      <c r="ALS21" s="100"/>
      <c r="ALT21" s="100"/>
      <c r="ALU21" s="100"/>
      <c r="ALV21" s="100"/>
      <c r="ALW21" s="100"/>
      <c r="ALX21" s="100"/>
      <c r="ALY21" s="100"/>
      <c r="ALZ21" s="100"/>
    </row>
    <row r="22" spans="1:1014" s="99" customFormat="1">
      <c r="A22" s="95" t="s">
        <v>161</v>
      </c>
      <c r="B22" s="95" t="s">
        <v>28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>
        <v>36</v>
      </c>
      <c r="O22" s="96"/>
      <c r="P22" s="96"/>
      <c r="Q22" s="96"/>
      <c r="R22" s="96"/>
      <c r="S22" s="96" t="s">
        <v>35</v>
      </c>
      <c r="T22" s="96" t="s">
        <v>34</v>
      </c>
      <c r="U22" s="96" t="s">
        <v>34</v>
      </c>
      <c r="V22" s="96"/>
      <c r="W22" s="96"/>
      <c r="X22" s="96"/>
      <c r="Y22" s="96"/>
      <c r="Z22" s="105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96"/>
      <c r="AM22" s="96"/>
      <c r="AN22" s="96" t="s">
        <v>35</v>
      </c>
      <c r="AO22" s="96"/>
      <c r="AP22" s="96"/>
      <c r="AQ22" s="96"/>
      <c r="AR22" s="96"/>
      <c r="AS22" s="96" t="s">
        <v>37</v>
      </c>
      <c r="AT22" s="96" t="s">
        <v>37</v>
      </c>
      <c r="AU22" s="98">
        <f t="shared" si="2"/>
        <v>36</v>
      </c>
      <c r="AV22" s="98">
        <f t="shared" si="3"/>
        <v>36</v>
      </c>
      <c r="AW22" s="98">
        <f t="shared" si="4"/>
        <v>0</v>
      </c>
      <c r="ALQ22" s="100"/>
      <c r="ALR22" s="100"/>
      <c r="ALS22" s="100"/>
      <c r="ALT22" s="100"/>
      <c r="ALU22" s="100"/>
      <c r="ALV22" s="100"/>
      <c r="ALW22" s="100"/>
      <c r="ALX22" s="100"/>
      <c r="ALY22" s="100"/>
      <c r="ALZ22" s="100"/>
    </row>
    <row r="23" spans="1:1014" s="99" customFormat="1" ht="21">
      <c r="A23" s="95" t="s">
        <v>162</v>
      </c>
      <c r="B23" s="95" t="s">
        <v>171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>
        <v>36</v>
      </c>
      <c r="P23" s="96">
        <v>36</v>
      </c>
      <c r="Q23" s="96"/>
      <c r="R23" s="96"/>
      <c r="S23" s="96" t="s">
        <v>35</v>
      </c>
      <c r="T23" s="96" t="s">
        <v>34</v>
      </c>
      <c r="U23" s="96" t="s">
        <v>34</v>
      </c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96"/>
      <c r="AM23" s="96"/>
      <c r="AN23" s="96" t="s">
        <v>35</v>
      </c>
      <c r="AO23" s="96"/>
      <c r="AP23" s="96"/>
      <c r="AQ23" s="96"/>
      <c r="AR23" s="96"/>
      <c r="AS23" s="96" t="s">
        <v>37</v>
      </c>
      <c r="AT23" s="96" t="s">
        <v>37</v>
      </c>
      <c r="AU23" s="98">
        <f t="shared" si="2"/>
        <v>72</v>
      </c>
      <c r="AV23" s="98">
        <f t="shared" si="3"/>
        <v>72</v>
      </c>
      <c r="AW23" s="98">
        <f t="shared" si="4"/>
        <v>0</v>
      </c>
      <c r="ALQ23" s="100"/>
      <c r="ALR23" s="100"/>
      <c r="ALS23" s="100"/>
      <c r="ALT23" s="100"/>
      <c r="ALU23" s="100"/>
      <c r="ALV23" s="100"/>
      <c r="ALW23" s="100"/>
      <c r="ALX23" s="100"/>
      <c r="ALY23" s="100"/>
      <c r="ALZ23" s="100"/>
    </row>
    <row r="24" spans="1:1014" s="112" customFormat="1" ht="31.5">
      <c r="A24" s="104" t="s">
        <v>114</v>
      </c>
      <c r="B24" s="104" t="s">
        <v>115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96" t="s">
        <v>35</v>
      </c>
      <c r="T24" s="105" t="s">
        <v>34</v>
      </c>
      <c r="U24" s="105" t="s">
        <v>34</v>
      </c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9"/>
      <c r="AL24" s="105"/>
      <c r="AM24" s="105"/>
      <c r="AN24" s="96" t="s">
        <v>35</v>
      </c>
      <c r="AO24" s="105"/>
      <c r="AP24" s="105"/>
      <c r="AQ24" s="105"/>
      <c r="AR24" s="105" t="s">
        <v>35</v>
      </c>
      <c r="AS24" s="105" t="s">
        <v>35</v>
      </c>
      <c r="AT24" s="105" t="s">
        <v>34</v>
      </c>
      <c r="AU24" s="110">
        <f t="shared" si="2"/>
        <v>0</v>
      </c>
      <c r="AV24" s="110">
        <f t="shared" si="3"/>
        <v>0</v>
      </c>
      <c r="AW24" s="110">
        <f t="shared" si="4"/>
        <v>0</v>
      </c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  <c r="IW24" s="111"/>
      <c r="IX24" s="111"/>
      <c r="IY24" s="111"/>
      <c r="IZ24" s="111"/>
      <c r="JA24" s="111"/>
      <c r="JB24" s="111"/>
      <c r="JC24" s="111"/>
      <c r="JD24" s="111"/>
      <c r="JE24" s="111"/>
      <c r="JF24" s="111"/>
      <c r="JG24" s="111"/>
      <c r="JH24" s="111"/>
      <c r="JI24" s="111"/>
      <c r="JJ24" s="111"/>
      <c r="JK24" s="111"/>
      <c r="JL24" s="111"/>
      <c r="JM24" s="111"/>
      <c r="JN24" s="111"/>
      <c r="JO24" s="111"/>
      <c r="JP24" s="111"/>
      <c r="JQ24" s="111"/>
      <c r="JR24" s="111"/>
      <c r="JS24" s="111"/>
      <c r="JT24" s="111"/>
      <c r="JU24" s="111"/>
      <c r="JV24" s="111"/>
      <c r="JW24" s="111"/>
      <c r="JX24" s="111"/>
      <c r="JY24" s="111"/>
      <c r="JZ24" s="111"/>
      <c r="KA24" s="111"/>
      <c r="KB24" s="111"/>
      <c r="KC24" s="111"/>
      <c r="KD24" s="111"/>
      <c r="KE24" s="111"/>
      <c r="KF24" s="111"/>
      <c r="KG24" s="111"/>
      <c r="KH24" s="111"/>
      <c r="KI24" s="111"/>
      <c r="KJ24" s="111"/>
      <c r="KK24" s="111"/>
      <c r="KL24" s="111"/>
      <c r="KM24" s="111"/>
      <c r="KN24" s="111"/>
      <c r="KO24" s="111"/>
      <c r="KP24" s="111"/>
      <c r="KQ24" s="111"/>
      <c r="KR24" s="111"/>
      <c r="KS24" s="111"/>
      <c r="KT24" s="111"/>
      <c r="KU24" s="111"/>
      <c r="KV24" s="111"/>
      <c r="KW24" s="111"/>
      <c r="KX24" s="111"/>
      <c r="KY24" s="111"/>
      <c r="KZ24" s="111"/>
      <c r="LA24" s="111"/>
      <c r="LB24" s="111"/>
      <c r="LC24" s="111"/>
      <c r="LD24" s="111"/>
      <c r="LE24" s="111"/>
      <c r="LF24" s="111"/>
      <c r="LG24" s="111"/>
      <c r="LH24" s="111"/>
      <c r="LI24" s="111"/>
      <c r="LJ24" s="111"/>
      <c r="LK24" s="111"/>
      <c r="LL24" s="111"/>
      <c r="LM24" s="111"/>
      <c r="LN24" s="111"/>
      <c r="LO24" s="111"/>
      <c r="LP24" s="111"/>
      <c r="LQ24" s="111"/>
      <c r="LR24" s="111"/>
      <c r="LS24" s="111"/>
      <c r="LT24" s="111"/>
      <c r="LU24" s="111"/>
      <c r="LV24" s="111"/>
      <c r="LW24" s="111"/>
      <c r="LX24" s="111"/>
      <c r="LY24" s="111"/>
      <c r="LZ24" s="111"/>
      <c r="MA24" s="111"/>
      <c r="MB24" s="111"/>
      <c r="MC24" s="111"/>
      <c r="MD24" s="111"/>
      <c r="ME24" s="111"/>
      <c r="MF24" s="111"/>
      <c r="MG24" s="111"/>
      <c r="MH24" s="111"/>
      <c r="MI24" s="111"/>
      <c r="MJ24" s="111"/>
      <c r="MK24" s="111"/>
      <c r="ML24" s="111"/>
      <c r="MM24" s="111"/>
      <c r="MN24" s="111"/>
      <c r="MO24" s="111"/>
      <c r="MP24" s="111"/>
      <c r="MQ24" s="111"/>
      <c r="MR24" s="111"/>
      <c r="MS24" s="111"/>
      <c r="MT24" s="111"/>
      <c r="MU24" s="111"/>
      <c r="MV24" s="111"/>
      <c r="MW24" s="111"/>
      <c r="MX24" s="111"/>
      <c r="MY24" s="111"/>
      <c r="MZ24" s="111"/>
      <c r="NA24" s="111"/>
      <c r="NB24" s="111"/>
      <c r="NC24" s="111"/>
      <c r="ND24" s="111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1"/>
      <c r="NS24" s="111"/>
      <c r="NT24" s="111"/>
      <c r="NU24" s="111"/>
      <c r="NV24" s="111"/>
      <c r="NW24" s="111"/>
      <c r="NX24" s="111"/>
      <c r="NY24" s="111"/>
      <c r="NZ24" s="111"/>
      <c r="OA24" s="111"/>
      <c r="OB24" s="111"/>
      <c r="OC24" s="111"/>
      <c r="OD24" s="111"/>
      <c r="OE24" s="111"/>
      <c r="OF24" s="111"/>
      <c r="OG24" s="111"/>
      <c r="OH24" s="111"/>
      <c r="OI24" s="111"/>
      <c r="OJ24" s="111"/>
      <c r="OK24" s="111"/>
      <c r="OL24" s="111"/>
      <c r="OM24" s="111"/>
      <c r="ON24" s="111"/>
      <c r="OO24" s="111"/>
      <c r="OP24" s="111"/>
      <c r="OQ24" s="111"/>
      <c r="OR24" s="111"/>
      <c r="OS24" s="111"/>
      <c r="OT24" s="111"/>
      <c r="OU24" s="111"/>
      <c r="OV24" s="111"/>
      <c r="OW24" s="111"/>
      <c r="OX24" s="111"/>
      <c r="OY24" s="111"/>
      <c r="OZ24" s="111"/>
      <c r="PA24" s="111"/>
      <c r="PB24" s="111"/>
      <c r="PC24" s="111"/>
      <c r="PD24" s="111"/>
      <c r="PE24" s="111"/>
      <c r="PF24" s="111"/>
      <c r="PG24" s="111"/>
      <c r="PH24" s="111"/>
      <c r="PI24" s="111"/>
      <c r="PJ24" s="111"/>
      <c r="PK24" s="111"/>
      <c r="PL24" s="111"/>
      <c r="PM24" s="111"/>
      <c r="PN24" s="111"/>
      <c r="PO24" s="111"/>
      <c r="PP24" s="111"/>
      <c r="PQ24" s="111"/>
      <c r="PR24" s="111"/>
      <c r="PS24" s="111"/>
      <c r="PT24" s="111"/>
      <c r="PU24" s="111"/>
      <c r="PV24" s="111"/>
      <c r="PW24" s="111"/>
      <c r="PX24" s="111"/>
      <c r="PY24" s="111"/>
      <c r="PZ24" s="111"/>
      <c r="QA24" s="111"/>
      <c r="QB24" s="111"/>
      <c r="QC24" s="111"/>
      <c r="QD24" s="111"/>
      <c r="QE24" s="111"/>
      <c r="QF24" s="111"/>
      <c r="QG24" s="111"/>
      <c r="QH24" s="111"/>
      <c r="QI24" s="111"/>
      <c r="QJ24" s="111"/>
      <c r="QK24" s="111"/>
      <c r="QL24" s="111"/>
      <c r="QM24" s="111"/>
      <c r="QN24" s="111"/>
      <c r="QO24" s="111"/>
      <c r="QP24" s="111"/>
      <c r="QQ24" s="111"/>
      <c r="QR24" s="111"/>
      <c r="QS24" s="111"/>
      <c r="QT24" s="111"/>
      <c r="QU24" s="111"/>
      <c r="QV24" s="111"/>
      <c r="QW24" s="111"/>
      <c r="QX24" s="111"/>
      <c r="QY24" s="111"/>
      <c r="QZ24" s="111"/>
      <c r="RA24" s="111"/>
      <c r="RB24" s="111"/>
      <c r="RC24" s="111"/>
      <c r="RD24" s="111"/>
      <c r="RE24" s="111"/>
      <c r="RF24" s="111"/>
      <c r="RG24" s="111"/>
      <c r="RH24" s="111"/>
      <c r="RI24" s="111"/>
      <c r="RJ24" s="111"/>
      <c r="RK24" s="111"/>
      <c r="RL24" s="111"/>
      <c r="RM24" s="111"/>
      <c r="RN24" s="111"/>
      <c r="RO24" s="111"/>
      <c r="RP24" s="111"/>
      <c r="RQ24" s="111"/>
      <c r="RR24" s="111"/>
      <c r="RS24" s="111"/>
      <c r="RT24" s="111"/>
      <c r="RU24" s="111"/>
      <c r="RV24" s="111"/>
      <c r="RW24" s="111"/>
      <c r="RX24" s="111"/>
      <c r="RY24" s="111"/>
      <c r="RZ24" s="111"/>
      <c r="SA24" s="111"/>
      <c r="SB24" s="111"/>
      <c r="SC24" s="111"/>
      <c r="SD24" s="111"/>
      <c r="SE24" s="111"/>
      <c r="SF24" s="111"/>
      <c r="SG24" s="111"/>
      <c r="SH24" s="111"/>
      <c r="SI24" s="111"/>
      <c r="SJ24" s="111"/>
      <c r="SK24" s="111"/>
      <c r="SL24" s="111"/>
      <c r="SM24" s="111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1"/>
      <c r="TB24" s="111"/>
      <c r="TC24" s="111"/>
      <c r="TD24" s="111"/>
      <c r="TE24" s="111"/>
      <c r="TF24" s="111"/>
      <c r="TG24" s="111"/>
      <c r="TH24" s="111"/>
      <c r="TI24" s="111"/>
      <c r="TJ24" s="111"/>
      <c r="TK24" s="111"/>
      <c r="TL24" s="111"/>
      <c r="TM24" s="111"/>
      <c r="TN24" s="111"/>
      <c r="TO24" s="111"/>
      <c r="TP24" s="111"/>
      <c r="TQ24" s="111"/>
      <c r="TR24" s="111"/>
      <c r="TS24" s="111"/>
      <c r="TT24" s="111"/>
      <c r="TU24" s="111"/>
      <c r="TV24" s="111"/>
      <c r="TW24" s="111"/>
      <c r="TX24" s="111"/>
      <c r="TY24" s="111"/>
      <c r="TZ24" s="111"/>
      <c r="UA24" s="111"/>
      <c r="UB24" s="111"/>
      <c r="UC24" s="111"/>
      <c r="UD24" s="111"/>
      <c r="UE24" s="111"/>
      <c r="UF24" s="111"/>
      <c r="UG24" s="111"/>
      <c r="UH24" s="111"/>
      <c r="UI24" s="111"/>
      <c r="UJ24" s="111"/>
      <c r="UK24" s="111"/>
      <c r="UL24" s="111"/>
      <c r="UM24" s="111"/>
      <c r="UN24" s="111"/>
      <c r="UO24" s="111"/>
      <c r="UP24" s="111"/>
      <c r="UQ24" s="111"/>
      <c r="UR24" s="111"/>
      <c r="US24" s="111"/>
      <c r="UT24" s="111"/>
      <c r="UU24" s="111"/>
      <c r="UV24" s="111"/>
      <c r="UW24" s="111"/>
      <c r="UX24" s="111"/>
      <c r="UY24" s="111"/>
      <c r="UZ24" s="111"/>
      <c r="VA24" s="111"/>
      <c r="VB24" s="111"/>
      <c r="VC24" s="111"/>
      <c r="VD24" s="111"/>
      <c r="VE24" s="111"/>
      <c r="VF24" s="111"/>
      <c r="VG24" s="111"/>
      <c r="VH24" s="111"/>
      <c r="VI24" s="111"/>
      <c r="VJ24" s="111"/>
      <c r="VK24" s="111"/>
      <c r="VL24" s="111"/>
      <c r="VM24" s="111"/>
      <c r="VN24" s="111"/>
      <c r="VO24" s="111"/>
      <c r="VP24" s="111"/>
      <c r="VQ24" s="111"/>
      <c r="VR24" s="111"/>
      <c r="VS24" s="111"/>
      <c r="VT24" s="111"/>
      <c r="VU24" s="111"/>
      <c r="VV24" s="111"/>
      <c r="VW24" s="111"/>
      <c r="VX24" s="111"/>
      <c r="VY24" s="111"/>
      <c r="VZ24" s="111"/>
      <c r="WA24" s="111"/>
      <c r="WB24" s="111"/>
      <c r="WC24" s="111"/>
      <c r="WD24" s="111"/>
      <c r="WE24" s="111"/>
      <c r="WF24" s="111"/>
      <c r="WG24" s="111"/>
      <c r="WH24" s="111"/>
      <c r="WI24" s="111"/>
      <c r="WJ24" s="111"/>
      <c r="WK24" s="111"/>
      <c r="WL24" s="111"/>
      <c r="WM24" s="111"/>
      <c r="WN24" s="111"/>
      <c r="WO24" s="111"/>
      <c r="WP24" s="111"/>
      <c r="WQ24" s="111"/>
      <c r="WR24" s="111"/>
      <c r="WS24" s="111"/>
      <c r="WT24" s="111"/>
      <c r="WU24" s="111"/>
      <c r="WV24" s="111"/>
      <c r="WW24" s="111"/>
      <c r="WX24" s="111"/>
      <c r="WY24" s="111"/>
      <c r="WZ24" s="111"/>
      <c r="XA24" s="111"/>
      <c r="XB24" s="111"/>
      <c r="XC24" s="111"/>
      <c r="XD24" s="111"/>
      <c r="XE24" s="111"/>
      <c r="XF24" s="111"/>
      <c r="XG24" s="111"/>
      <c r="XH24" s="111"/>
      <c r="XI24" s="111"/>
      <c r="XJ24" s="111"/>
      <c r="XK24" s="111"/>
      <c r="XL24" s="111"/>
      <c r="XM24" s="111"/>
      <c r="XN24" s="111"/>
      <c r="XO24" s="111"/>
      <c r="XP24" s="111"/>
      <c r="XQ24" s="111"/>
      <c r="XR24" s="111"/>
      <c r="XS24" s="111"/>
      <c r="XT24" s="111"/>
      <c r="XU24" s="111"/>
      <c r="XV24" s="111"/>
      <c r="XW24" s="111"/>
      <c r="XX24" s="111"/>
      <c r="XY24" s="111"/>
      <c r="XZ24" s="111"/>
      <c r="YA24" s="111"/>
      <c r="YB24" s="111"/>
      <c r="YC24" s="111"/>
      <c r="YD24" s="111"/>
      <c r="YE24" s="111"/>
      <c r="YF24" s="111"/>
      <c r="YG24" s="111"/>
      <c r="YH24" s="111"/>
      <c r="YI24" s="111"/>
      <c r="YJ24" s="111"/>
      <c r="YK24" s="111"/>
      <c r="YL24" s="111"/>
      <c r="YM24" s="111"/>
      <c r="YN24" s="111"/>
      <c r="YO24" s="111"/>
      <c r="YP24" s="111"/>
      <c r="YQ24" s="111"/>
      <c r="YR24" s="111"/>
      <c r="YS24" s="111"/>
      <c r="YT24" s="111"/>
      <c r="YU24" s="111"/>
      <c r="YV24" s="111"/>
      <c r="YW24" s="111"/>
      <c r="YX24" s="111"/>
      <c r="YY24" s="111"/>
      <c r="YZ24" s="111"/>
      <c r="ZA24" s="111"/>
      <c r="ZB24" s="111"/>
      <c r="ZC24" s="111"/>
      <c r="ZD24" s="111"/>
      <c r="ZE24" s="111"/>
      <c r="ZF24" s="111"/>
      <c r="ZG24" s="111"/>
      <c r="ZH24" s="111"/>
      <c r="ZI24" s="111"/>
      <c r="ZJ24" s="111"/>
      <c r="ZK24" s="111"/>
      <c r="ZL24" s="111"/>
      <c r="ZM24" s="111"/>
      <c r="ZN24" s="111"/>
      <c r="ZO24" s="111"/>
      <c r="ZP24" s="111"/>
      <c r="ZQ24" s="111"/>
      <c r="ZR24" s="111"/>
      <c r="ZS24" s="111"/>
      <c r="ZT24" s="111"/>
      <c r="ZU24" s="111"/>
      <c r="ZV24" s="111"/>
      <c r="ZW24" s="111"/>
      <c r="ZX24" s="111"/>
      <c r="ZY24" s="111"/>
      <c r="ZZ24" s="111"/>
      <c r="AAA24" s="111"/>
      <c r="AAB24" s="111"/>
      <c r="AAC24" s="111"/>
      <c r="AAD24" s="111"/>
      <c r="AAE24" s="111"/>
      <c r="AAF24" s="111"/>
      <c r="AAG24" s="111"/>
      <c r="AAH24" s="111"/>
      <c r="AAI24" s="111"/>
      <c r="AAJ24" s="111"/>
      <c r="AAK24" s="111"/>
      <c r="AAL24" s="111"/>
      <c r="AAM24" s="111"/>
      <c r="AAN24" s="111"/>
      <c r="AAO24" s="111"/>
      <c r="AAP24" s="111"/>
      <c r="AAQ24" s="111"/>
      <c r="AAR24" s="111"/>
      <c r="AAS24" s="111"/>
      <c r="AAT24" s="111"/>
      <c r="AAU24" s="111"/>
      <c r="AAV24" s="111"/>
      <c r="AAW24" s="111"/>
      <c r="AAX24" s="111"/>
      <c r="AAY24" s="111"/>
      <c r="AAZ24" s="111"/>
      <c r="ABA24" s="111"/>
      <c r="ABB24" s="111"/>
      <c r="ABC24" s="111"/>
      <c r="ABD24" s="111"/>
      <c r="ABE24" s="111"/>
      <c r="ABF24" s="111"/>
      <c r="ABG24" s="111"/>
      <c r="ABH24" s="111"/>
      <c r="ABI24" s="111"/>
      <c r="ABJ24" s="111"/>
      <c r="ABK24" s="111"/>
      <c r="ABL24" s="111"/>
      <c r="ABM24" s="111"/>
      <c r="ABN24" s="111"/>
      <c r="ABO24" s="111"/>
      <c r="ABP24" s="111"/>
      <c r="ABQ24" s="111"/>
      <c r="ABR24" s="111"/>
      <c r="ABS24" s="111"/>
      <c r="ABT24" s="111"/>
      <c r="ABU24" s="111"/>
      <c r="ABV24" s="111"/>
      <c r="ABW24" s="111"/>
      <c r="ABX24" s="111"/>
      <c r="ABY24" s="111"/>
      <c r="ABZ24" s="111"/>
      <c r="ACA24" s="111"/>
      <c r="ACB24" s="111"/>
      <c r="ACC24" s="111"/>
      <c r="ACD24" s="111"/>
      <c r="ACE24" s="111"/>
      <c r="ACF24" s="111"/>
      <c r="ACG24" s="111"/>
      <c r="ACH24" s="111"/>
      <c r="ACI24" s="111"/>
      <c r="ACJ24" s="111"/>
      <c r="ACK24" s="111"/>
      <c r="ACL24" s="111"/>
      <c r="ACM24" s="111"/>
      <c r="ACN24" s="111"/>
      <c r="ACO24" s="111"/>
      <c r="ACP24" s="111"/>
      <c r="ACQ24" s="111"/>
      <c r="ACR24" s="111"/>
      <c r="ACS24" s="111"/>
      <c r="ACT24" s="111"/>
      <c r="ACU24" s="111"/>
      <c r="ACV24" s="111"/>
      <c r="ACW24" s="111"/>
      <c r="ACX24" s="111"/>
      <c r="ACY24" s="111"/>
      <c r="ACZ24" s="111"/>
      <c r="ADA24" s="111"/>
      <c r="ADB24" s="111"/>
      <c r="ADC24" s="111"/>
      <c r="ADD24" s="111"/>
      <c r="ADE24" s="111"/>
      <c r="ADF24" s="111"/>
      <c r="ADG24" s="111"/>
      <c r="ADH24" s="111"/>
      <c r="ADI24" s="111"/>
      <c r="ADJ24" s="111"/>
      <c r="ADK24" s="111"/>
      <c r="ADL24" s="111"/>
      <c r="ADM24" s="111"/>
      <c r="ADN24" s="111"/>
      <c r="ADO24" s="111"/>
      <c r="ADP24" s="111"/>
      <c r="ADQ24" s="111"/>
      <c r="ADR24" s="111"/>
      <c r="ADS24" s="111"/>
      <c r="ADT24" s="111"/>
      <c r="ADU24" s="111"/>
      <c r="ADV24" s="111"/>
      <c r="ADW24" s="111"/>
      <c r="ADX24" s="111"/>
      <c r="ADY24" s="111"/>
      <c r="ADZ24" s="111"/>
      <c r="AEA24" s="111"/>
      <c r="AEB24" s="111"/>
      <c r="AEC24" s="111"/>
      <c r="AED24" s="111"/>
      <c r="AEE24" s="111"/>
      <c r="AEF24" s="111"/>
      <c r="AEG24" s="111"/>
      <c r="AEH24" s="111"/>
      <c r="AEI24" s="111"/>
      <c r="AEJ24" s="111"/>
      <c r="AEK24" s="111"/>
      <c r="AEL24" s="111"/>
      <c r="AEM24" s="111"/>
      <c r="AEN24" s="111"/>
      <c r="AEO24" s="111"/>
      <c r="AEP24" s="111"/>
      <c r="AEQ24" s="111"/>
      <c r="AER24" s="111"/>
      <c r="AES24" s="111"/>
      <c r="AET24" s="111"/>
      <c r="AEU24" s="111"/>
      <c r="AEV24" s="111"/>
      <c r="AEW24" s="111"/>
      <c r="AEX24" s="111"/>
      <c r="AEY24" s="111"/>
      <c r="AEZ24" s="111"/>
      <c r="AFA24" s="111"/>
      <c r="AFB24" s="111"/>
      <c r="AFC24" s="111"/>
      <c r="AFD24" s="111"/>
      <c r="AFE24" s="111"/>
      <c r="AFF24" s="111"/>
      <c r="AFG24" s="111"/>
      <c r="AFH24" s="111"/>
      <c r="AFI24" s="111"/>
      <c r="AFJ24" s="111"/>
      <c r="AFK24" s="111"/>
      <c r="AFL24" s="111"/>
      <c r="AFM24" s="111"/>
      <c r="AFN24" s="111"/>
      <c r="AFO24" s="111"/>
      <c r="AFP24" s="111"/>
      <c r="AFQ24" s="111"/>
      <c r="AFR24" s="111"/>
      <c r="AFS24" s="111"/>
      <c r="AFT24" s="111"/>
      <c r="AFU24" s="111"/>
      <c r="AFV24" s="111"/>
      <c r="AFW24" s="111"/>
      <c r="AFX24" s="111"/>
      <c r="AFY24" s="111"/>
      <c r="AFZ24" s="111"/>
      <c r="AGA24" s="111"/>
      <c r="AGB24" s="111"/>
      <c r="AGC24" s="111"/>
      <c r="AGD24" s="111"/>
      <c r="AGE24" s="111"/>
      <c r="AGF24" s="111"/>
      <c r="AGG24" s="111"/>
      <c r="AGH24" s="111"/>
      <c r="AGI24" s="111"/>
      <c r="AGJ24" s="111"/>
      <c r="AGK24" s="111"/>
      <c r="AGL24" s="111"/>
      <c r="AGM24" s="111"/>
      <c r="AGN24" s="111"/>
      <c r="AGO24" s="111"/>
      <c r="AGP24" s="111"/>
      <c r="AGQ24" s="111"/>
      <c r="AGR24" s="111"/>
      <c r="AGS24" s="111"/>
      <c r="AGT24" s="111"/>
      <c r="AGU24" s="111"/>
      <c r="AGV24" s="111"/>
      <c r="AGW24" s="111"/>
      <c r="AGX24" s="111"/>
      <c r="AGY24" s="111"/>
      <c r="AGZ24" s="111"/>
      <c r="AHA24" s="111"/>
      <c r="AHB24" s="111"/>
      <c r="AHC24" s="111"/>
      <c r="AHD24" s="111"/>
      <c r="AHE24" s="111"/>
      <c r="AHF24" s="111"/>
      <c r="AHG24" s="111"/>
      <c r="AHH24" s="111"/>
      <c r="AHI24" s="111"/>
      <c r="AHJ24" s="111"/>
      <c r="AHK24" s="111"/>
      <c r="AHL24" s="111"/>
      <c r="AHM24" s="111"/>
      <c r="AHN24" s="111"/>
      <c r="AHO24" s="111"/>
      <c r="AHP24" s="111"/>
      <c r="AHQ24" s="111"/>
      <c r="AHR24" s="111"/>
      <c r="AHS24" s="111"/>
      <c r="AHT24" s="111"/>
      <c r="AHU24" s="111"/>
      <c r="AHV24" s="111"/>
      <c r="AHW24" s="111"/>
      <c r="AHX24" s="111"/>
      <c r="AHY24" s="111"/>
      <c r="AHZ24" s="111"/>
      <c r="AIA24" s="111"/>
      <c r="AIB24" s="111"/>
      <c r="AIC24" s="111"/>
      <c r="AID24" s="111"/>
      <c r="AIE24" s="111"/>
      <c r="AIF24" s="111"/>
      <c r="AIG24" s="111"/>
      <c r="AIH24" s="111"/>
      <c r="AII24" s="111"/>
      <c r="AIJ24" s="111"/>
      <c r="AIK24" s="111"/>
      <c r="AIL24" s="111"/>
      <c r="AIM24" s="111"/>
      <c r="AIN24" s="111"/>
      <c r="AIO24" s="111"/>
      <c r="AIP24" s="111"/>
      <c r="AIQ24" s="111"/>
      <c r="AIR24" s="111"/>
      <c r="AIS24" s="111"/>
      <c r="AIT24" s="111"/>
      <c r="AIU24" s="111"/>
      <c r="AIV24" s="111"/>
      <c r="AIW24" s="111"/>
      <c r="AIX24" s="111"/>
      <c r="AIY24" s="111"/>
      <c r="AIZ24" s="111"/>
      <c r="AJA24" s="111"/>
      <c r="AJB24" s="111"/>
      <c r="AJC24" s="111"/>
      <c r="AJD24" s="111"/>
      <c r="AJE24" s="111"/>
      <c r="AJF24" s="111"/>
      <c r="AJG24" s="111"/>
      <c r="AJH24" s="111"/>
      <c r="AJI24" s="111"/>
      <c r="AJJ24" s="111"/>
      <c r="AJK24" s="111"/>
      <c r="AJL24" s="111"/>
      <c r="AJM24" s="111"/>
      <c r="AJN24" s="111"/>
      <c r="AJO24" s="111"/>
      <c r="AJP24" s="111"/>
      <c r="AJQ24" s="111"/>
      <c r="AJR24" s="111"/>
      <c r="AJS24" s="111"/>
      <c r="AJT24" s="111"/>
      <c r="AJU24" s="111"/>
      <c r="AJV24" s="111"/>
      <c r="AJW24" s="111"/>
      <c r="AJX24" s="111"/>
      <c r="AJY24" s="111"/>
      <c r="AJZ24" s="111"/>
      <c r="AKA24" s="111"/>
      <c r="AKB24" s="111"/>
      <c r="AKC24" s="111"/>
      <c r="AKD24" s="111"/>
      <c r="AKE24" s="111"/>
      <c r="AKF24" s="111"/>
      <c r="AKG24" s="111"/>
      <c r="AKH24" s="111"/>
      <c r="AKI24" s="111"/>
      <c r="AKJ24" s="111"/>
      <c r="AKK24" s="111"/>
      <c r="AKL24" s="111"/>
      <c r="AKM24" s="111"/>
      <c r="AKN24" s="111"/>
      <c r="AKO24" s="111"/>
      <c r="AKP24" s="111"/>
      <c r="AKQ24" s="111"/>
      <c r="AKR24" s="111"/>
      <c r="AKS24" s="111"/>
      <c r="AKT24" s="111"/>
      <c r="AKU24" s="111"/>
      <c r="AKV24" s="111"/>
      <c r="AKW24" s="111"/>
      <c r="AKX24" s="111"/>
      <c r="AKY24" s="111"/>
      <c r="AKZ24" s="111"/>
      <c r="ALA24" s="111"/>
      <c r="ALB24" s="111"/>
      <c r="ALC24" s="111"/>
      <c r="ALD24" s="111"/>
      <c r="ALE24" s="111"/>
      <c r="ALF24" s="111"/>
      <c r="ALG24" s="111"/>
      <c r="ALH24" s="111"/>
      <c r="ALI24" s="111"/>
      <c r="ALJ24" s="111"/>
      <c r="ALK24" s="111"/>
      <c r="ALL24" s="111"/>
      <c r="ALM24" s="111"/>
      <c r="ALN24" s="111"/>
      <c r="ALO24" s="111"/>
      <c r="ALP24" s="111"/>
    </row>
    <row r="25" spans="1:1014" ht="31.5">
      <c r="A25" s="95" t="s">
        <v>116</v>
      </c>
      <c r="B25" s="95" t="s">
        <v>117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 t="s">
        <v>35</v>
      </c>
      <c r="T25" s="96" t="s">
        <v>34</v>
      </c>
      <c r="U25" s="96" t="s">
        <v>34</v>
      </c>
      <c r="V25" s="96">
        <v>8</v>
      </c>
      <c r="W25" s="96">
        <v>10</v>
      </c>
      <c r="X25" s="96">
        <v>8</v>
      </c>
      <c r="Y25" s="96">
        <v>10</v>
      </c>
      <c r="Z25" s="96">
        <v>8</v>
      </c>
      <c r="AA25" s="96">
        <v>10</v>
      </c>
      <c r="AB25" s="96">
        <v>10</v>
      </c>
      <c r="AC25" s="96">
        <v>10</v>
      </c>
      <c r="AD25" s="96">
        <v>10</v>
      </c>
      <c r="AE25" s="96">
        <v>10</v>
      </c>
      <c r="AF25" s="96">
        <v>10</v>
      </c>
      <c r="AG25" s="96">
        <v>10</v>
      </c>
      <c r="AH25" s="96">
        <v>10</v>
      </c>
      <c r="AI25" s="96">
        <v>10</v>
      </c>
      <c r="AJ25" s="96">
        <v>10</v>
      </c>
      <c r="AK25" s="113"/>
      <c r="AL25" s="96"/>
      <c r="AM25" s="96"/>
      <c r="AN25" s="96" t="s">
        <v>35</v>
      </c>
      <c r="AO25" s="96"/>
      <c r="AP25" s="96"/>
      <c r="AQ25" s="96"/>
      <c r="AR25" s="96" t="s">
        <v>35</v>
      </c>
      <c r="AS25" s="96" t="s">
        <v>35</v>
      </c>
      <c r="AT25" s="96" t="s">
        <v>34</v>
      </c>
      <c r="AU25" s="98">
        <f t="shared" si="2"/>
        <v>144</v>
      </c>
      <c r="AV25" s="98">
        <f t="shared" si="3"/>
        <v>0</v>
      </c>
      <c r="AW25" s="98">
        <f t="shared" si="4"/>
        <v>144</v>
      </c>
    </row>
    <row r="26" spans="1:1014" ht="21">
      <c r="A26" s="95" t="s">
        <v>118</v>
      </c>
      <c r="B26" s="95" t="s">
        <v>119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 t="s">
        <v>35</v>
      </c>
      <c r="T26" s="96" t="s">
        <v>34</v>
      </c>
      <c r="U26" s="96" t="s">
        <v>34</v>
      </c>
      <c r="V26" s="96">
        <v>6</v>
      </c>
      <c r="W26" s="96">
        <v>8</v>
      </c>
      <c r="X26" s="96">
        <v>6</v>
      </c>
      <c r="Y26" s="96">
        <v>8</v>
      </c>
      <c r="Z26" s="96">
        <v>6</v>
      </c>
      <c r="AA26" s="96">
        <v>8</v>
      </c>
      <c r="AB26" s="96">
        <v>6</v>
      </c>
      <c r="AC26" s="96">
        <v>8</v>
      </c>
      <c r="AD26" s="96">
        <v>6</v>
      </c>
      <c r="AE26" s="96">
        <v>8</v>
      </c>
      <c r="AF26" s="96">
        <v>6</v>
      </c>
      <c r="AG26" s="96">
        <v>8</v>
      </c>
      <c r="AH26" s="96">
        <v>8</v>
      </c>
      <c r="AI26" s="96">
        <v>8</v>
      </c>
      <c r="AJ26" s="96">
        <v>8</v>
      </c>
      <c r="AK26" s="113"/>
      <c r="AL26" s="96"/>
      <c r="AM26" s="96"/>
      <c r="AN26" s="96" t="s">
        <v>35</v>
      </c>
      <c r="AO26" s="96"/>
      <c r="AP26" s="96"/>
      <c r="AQ26" s="96"/>
      <c r="AR26" s="96" t="s">
        <v>35</v>
      </c>
      <c r="AS26" s="96" t="s">
        <v>35</v>
      </c>
      <c r="AT26" s="96" t="s">
        <v>34</v>
      </c>
      <c r="AU26" s="98">
        <f t="shared" si="2"/>
        <v>108</v>
      </c>
      <c r="AV26" s="98">
        <f t="shared" si="3"/>
        <v>0</v>
      </c>
      <c r="AW26" s="98">
        <f t="shared" si="4"/>
        <v>108</v>
      </c>
    </row>
    <row r="27" spans="1:1014" s="99" customFormat="1">
      <c r="A27" s="95" t="s">
        <v>163</v>
      </c>
      <c r="B27" s="95" t="s">
        <v>28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 t="s">
        <v>35</v>
      </c>
      <c r="T27" s="96" t="s">
        <v>34</v>
      </c>
      <c r="U27" s="96" t="s">
        <v>34</v>
      </c>
      <c r="V27" s="96"/>
      <c r="W27" s="96"/>
      <c r="X27" s="96"/>
      <c r="Y27" s="96"/>
      <c r="Z27" s="105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>
        <v>36</v>
      </c>
      <c r="AL27" s="96"/>
      <c r="AM27" s="96"/>
      <c r="AN27" s="96" t="s">
        <v>35</v>
      </c>
      <c r="AO27" s="96"/>
      <c r="AP27" s="96"/>
      <c r="AQ27" s="96"/>
      <c r="AR27" s="96"/>
      <c r="AS27" s="96" t="s">
        <v>37</v>
      </c>
      <c r="AT27" s="96" t="s">
        <v>37</v>
      </c>
      <c r="AU27" s="98">
        <f t="shared" si="2"/>
        <v>36</v>
      </c>
      <c r="AV27" s="98">
        <f t="shared" si="3"/>
        <v>0</v>
      </c>
      <c r="AW27" s="98">
        <f t="shared" si="4"/>
        <v>36</v>
      </c>
      <c r="ALQ27" s="100"/>
      <c r="ALR27" s="100"/>
      <c r="ALS27" s="100"/>
      <c r="ALT27" s="100"/>
      <c r="ALU27" s="100"/>
      <c r="ALV27" s="100"/>
      <c r="ALW27" s="100"/>
      <c r="ALX27" s="100"/>
      <c r="ALY27" s="100"/>
      <c r="ALZ27" s="100"/>
    </row>
    <row r="28" spans="1:1014" s="99" customFormat="1" ht="21">
      <c r="A28" s="95" t="s">
        <v>164</v>
      </c>
      <c r="B28" s="95" t="s">
        <v>171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 t="s">
        <v>35</v>
      </c>
      <c r="T28" s="96" t="s">
        <v>34</v>
      </c>
      <c r="U28" s="96" t="s">
        <v>34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6">
        <v>36</v>
      </c>
      <c r="AM28" s="96"/>
      <c r="AN28" s="96" t="s">
        <v>35</v>
      </c>
      <c r="AO28" s="96"/>
      <c r="AP28" s="96"/>
      <c r="AQ28" s="96"/>
      <c r="AR28" s="96"/>
      <c r="AS28" s="96" t="s">
        <v>37</v>
      </c>
      <c r="AT28" s="96" t="s">
        <v>37</v>
      </c>
      <c r="AU28" s="98">
        <f t="shared" si="2"/>
        <v>36</v>
      </c>
      <c r="AV28" s="98">
        <f t="shared" si="3"/>
        <v>0</v>
      </c>
      <c r="AW28" s="98">
        <f t="shared" si="4"/>
        <v>36</v>
      </c>
      <c r="ALQ28" s="100"/>
      <c r="ALR28" s="100"/>
      <c r="ALS28" s="100"/>
      <c r="ALT28" s="100"/>
      <c r="ALU28" s="100"/>
      <c r="ALV28" s="100"/>
      <c r="ALW28" s="100"/>
      <c r="ALX28" s="100"/>
      <c r="ALY28" s="100"/>
      <c r="ALZ28" s="100"/>
    </row>
    <row r="29" spans="1:1014" s="107" customFormat="1" ht="42">
      <c r="A29" s="104" t="s">
        <v>120</v>
      </c>
      <c r="B29" s="104" t="s">
        <v>121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96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6"/>
      <c r="AL29" s="105"/>
      <c r="AM29" s="105"/>
      <c r="AN29" s="96"/>
      <c r="AO29" s="105"/>
      <c r="AP29" s="105"/>
      <c r="AQ29" s="105"/>
      <c r="AR29" s="105"/>
      <c r="AS29" s="105"/>
      <c r="AT29" s="105"/>
      <c r="AU29" s="110"/>
      <c r="AV29" s="110"/>
      <c r="AW29" s="110"/>
      <c r="ALQ29" s="108"/>
      <c r="ALR29" s="108"/>
      <c r="ALS29" s="108"/>
      <c r="ALT29" s="108"/>
      <c r="ALU29" s="108"/>
      <c r="ALV29" s="108"/>
      <c r="ALW29" s="108"/>
      <c r="ALX29" s="108"/>
      <c r="ALY29" s="108"/>
      <c r="ALZ29" s="108"/>
    </row>
    <row r="30" spans="1:1014" s="99" customFormat="1" ht="21">
      <c r="A30" s="95" t="s">
        <v>122</v>
      </c>
      <c r="B30" s="95" t="s">
        <v>123</v>
      </c>
      <c r="C30" s="96">
        <v>10</v>
      </c>
      <c r="D30" s="96">
        <v>10</v>
      </c>
      <c r="E30" s="96">
        <v>10</v>
      </c>
      <c r="F30" s="96">
        <v>10</v>
      </c>
      <c r="G30" s="96">
        <v>10</v>
      </c>
      <c r="H30" s="96">
        <v>10</v>
      </c>
      <c r="I30" s="96">
        <v>10</v>
      </c>
      <c r="J30" s="96">
        <v>10</v>
      </c>
      <c r="K30" s="96">
        <v>10</v>
      </c>
      <c r="L30" s="96">
        <v>10</v>
      </c>
      <c r="M30" s="96">
        <v>8</v>
      </c>
      <c r="N30" s="96"/>
      <c r="O30" s="96"/>
      <c r="P30" s="96"/>
      <c r="Q30" s="96"/>
      <c r="R30" s="96"/>
      <c r="S30" s="96" t="s">
        <v>35</v>
      </c>
      <c r="T30" s="96" t="s">
        <v>34</v>
      </c>
      <c r="U30" s="96" t="s">
        <v>34</v>
      </c>
      <c r="V30" s="96"/>
      <c r="W30" s="96"/>
      <c r="X30" s="96"/>
      <c r="Y30" s="96"/>
      <c r="Z30" s="10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8"/>
      <c r="AL30" s="96"/>
      <c r="AM30" s="96"/>
      <c r="AN30" s="96" t="s">
        <v>35</v>
      </c>
      <c r="AO30" s="96"/>
      <c r="AP30" s="96"/>
      <c r="AQ30" s="96"/>
      <c r="AR30" s="96"/>
      <c r="AS30" s="96" t="s">
        <v>37</v>
      </c>
      <c r="AT30" s="96" t="s">
        <v>37</v>
      </c>
      <c r="AU30" s="98">
        <f>AV30+AW30</f>
        <v>108</v>
      </c>
      <c r="AV30" s="98">
        <f>SUM(C30:S30)</f>
        <v>108</v>
      </c>
      <c r="AW30" s="98">
        <f>SUM(V30:AR30)</f>
        <v>0</v>
      </c>
      <c r="ALQ30" s="100"/>
      <c r="ALR30" s="100"/>
      <c r="ALS30" s="100"/>
      <c r="ALT30" s="100"/>
      <c r="ALU30" s="100"/>
      <c r="ALV30" s="100"/>
      <c r="ALW30" s="100"/>
      <c r="ALX30" s="100"/>
      <c r="ALY30" s="100"/>
      <c r="ALZ30" s="100"/>
    </row>
    <row r="31" spans="1:1014">
      <c r="A31" s="97" t="s">
        <v>165</v>
      </c>
      <c r="B31" s="114" t="s">
        <v>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98"/>
      <c r="O31" s="98"/>
      <c r="P31" s="98"/>
      <c r="Q31" s="98">
        <v>36</v>
      </c>
      <c r="R31" s="98"/>
      <c r="S31" s="96" t="s">
        <v>35</v>
      </c>
      <c r="T31" s="96" t="s">
        <v>34</v>
      </c>
      <c r="U31" s="96" t="s">
        <v>34</v>
      </c>
      <c r="V31" s="98"/>
      <c r="W31" s="98"/>
      <c r="X31" s="98"/>
      <c r="Y31" s="98"/>
      <c r="Z31" s="98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116"/>
      <c r="AL31" s="96"/>
      <c r="AM31" s="96"/>
      <c r="AN31" s="96" t="s">
        <v>35</v>
      </c>
      <c r="AO31" s="96"/>
      <c r="AP31" s="96"/>
      <c r="AQ31" s="96"/>
      <c r="AR31" s="96"/>
      <c r="AS31" s="96" t="s">
        <v>37</v>
      </c>
      <c r="AT31" s="96" t="s">
        <v>37</v>
      </c>
      <c r="AU31" s="98">
        <f>AV31+AW31</f>
        <v>36</v>
      </c>
      <c r="AV31" s="98">
        <f>SUM(C31:S31)</f>
        <v>36</v>
      </c>
      <c r="AW31" s="98">
        <f>SUM(V31:AR31)</f>
        <v>0</v>
      </c>
    </row>
    <row r="32" spans="1:1014" ht="21">
      <c r="A32" s="97" t="s">
        <v>166</v>
      </c>
      <c r="B32" s="114" t="s">
        <v>171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98"/>
      <c r="O32" s="98"/>
      <c r="P32" s="98"/>
      <c r="Q32" s="98"/>
      <c r="R32" s="98">
        <v>36</v>
      </c>
      <c r="S32" s="96" t="s">
        <v>35</v>
      </c>
      <c r="T32" s="96" t="s">
        <v>34</v>
      </c>
      <c r="U32" s="96" t="s">
        <v>34</v>
      </c>
      <c r="V32" s="98"/>
      <c r="W32" s="98"/>
      <c r="X32" s="98"/>
      <c r="Y32" s="98"/>
      <c r="Z32" s="98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116"/>
      <c r="AL32" s="96"/>
      <c r="AM32" s="96"/>
      <c r="AN32" s="96" t="s">
        <v>35</v>
      </c>
      <c r="AO32" s="96"/>
      <c r="AP32" s="96"/>
      <c r="AQ32" s="96"/>
      <c r="AR32" s="96"/>
      <c r="AS32" s="96" t="s">
        <v>37</v>
      </c>
      <c r="AT32" s="96" t="s">
        <v>37</v>
      </c>
      <c r="AU32" s="98">
        <f>AV32+AW32</f>
        <v>36</v>
      </c>
      <c r="AV32" s="98">
        <f>SUM(C32:S32)</f>
        <v>36</v>
      </c>
      <c r="AW32" s="98">
        <f>SUM(V32:AR32)</f>
        <v>0</v>
      </c>
    </row>
    <row r="33" spans="1:1004" s="112" customFormat="1" ht="31.5">
      <c r="A33" s="106" t="s">
        <v>124</v>
      </c>
      <c r="B33" s="117" t="s">
        <v>152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0"/>
      <c r="O33" s="110"/>
      <c r="P33" s="110"/>
      <c r="Q33" s="110"/>
      <c r="R33" s="110"/>
      <c r="S33" s="96" t="s">
        <v>35</v>
      </c>
      <c r="T33" s="105"/>
      <c r="U33" s="105"/>
      <c r="V33" s="119"/>
      <c r="W33" s="119"/>
      <c r="X33" s="119"/>
      <c r="Y33" s="119"/>
      <c r="Z33" s="119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20"/>
      <c r="AL33" s="105"/>
      <c r="AM33" s="105"/>
      <c r="AN33" s="96" t="s">
        <v>35</v>
      </c>
      <c r="AO33" s="105"/>
      <c r="AP33" s="105"/>
      <c r="AQ33" s="105"/>
      <c r="AR33" s="105"/>
      <c r="AS33" s="105"/>
      <c r="AT33" s="105"/>
      <c r="AU33" s="110"/>
      <c r="AV33" s="110"/>
      <c r="AW33" s="98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  <c r="IW33" s="111"/>
      <c r="IX33" s="111"/>
      <c r="IY33" s="111"/>
      <c r="IZ33" s="111"/>
      <c r="JA33" s="111"/>
      <c r="JB33" s="111"/>
      <c r="JC33" s="111"/>
      <c r="JD33" s="111"/>
      <c r="JE33" s="111"/>
      <c r="JF33" s="111"/>
      <c r="JG33" s="111"/>
      <c r="JH33" s="111"/>
      <c r="JI33" s="111"/>
      <c r="JJ33" s="111"/>
      <c r="JK33" s="111"/>
      <c r="JL33" s="111"/>
      <c r="JM33" s="111"/>
      <c r="JN33" s="111"/>
      <c r="JO33" s="111"/>
      <c r="JP33" s="111"/>
      <c r="JQ33" s="111"/>
      <c r="JR33" s="111"/>
      <c r="JS33" s="111"/>
      <c r="JT33" s="111"/>
      <c r="JU33" s="111"/>
      <c r="JV33" s="111"/>
      <c r="JW33" s="111"/>
      <c r="JX33" s="111"/>
      <c r="JY33" s="111"/>
      <c r="JZ33" s="111"/>
      <c r="KA33" s="111"/>
      <c r="KB33" s="111"/>
      <c r="KC33" s="111"/>
      <c r="KD33" s="111"/>
      <c r="KE33" s="111"/>
      <c r="KF33" s="111"/>
      <c r="KG33" s="111"/>
      <c r="KH33" s="111"/>
      <c r="KI33" s="111"/>
      <c r="KJ33" s="111"/>
      <c r="KK33" s="111"/>
      <c r="KL33" s="111"/>
      <c r="KM33" s="111"/>
      <c r="KN33" s="111"/>
      <c r="KO33" s="111"/>
      <c r="KP33" s="111"/>
      <c r="KQ33" s="111"/>
      <c r="KR33" s="111"/>
      <c r="KS33" s="111"/>
      <c r="KT33" s="111"/>
      <c r="KU33" s="111"/>
      <c r="KV33" s="111"/>
      <c r="KW33" s="111"/>
      <c r="KX33" s="111"/>
      <c r="KY33" s="111"/>
      <c r="KZ33" s="111"/>
      <c r="LA33" s="111"/>
      <c r="LB33" s="111"/>
      <c r="LC33" s="111"/>
      <c r="LD33" s="111"/>
      <c r="LE33" s="111"/>
      <c r="LF33" s="111"/>
      <c r="LG33" s="111"/>
      <c r="LH33" s="111"/>
      <c r="LI33" s="111"/>
      <c r="LJ33" s="111"/>
      <c r="LK33" s="111"/>
      <c r="LL33" s="111"/>
      <c r="LM33" s="111"/>
      <c r="LN33" s="111"/>
      <c r="LO33" s="111"/>
      <c r="LP33" s="111"/>
      <c r="LQ33" s="111"/>
      <c r="LR33" s="111"/>
      <c r="LS33" s="111"/>
      <c r="LT33" s="111"/>
      <c r="LU33" s="111"/>
      <c r="LV33" s="111"/>
      <c r="LW33" s="111"/>
      <c r="LX33" s="111"/>
      <c r="LY33" s="111"/>
      <c r="LZ33" s="111"/>
      <c r="MA33" s="111"/>
      <c r="MB33" s="111"/>
      <c r="MC33" s="111"/>
      <c r="MD33" s="111"/>
      <c r="ME33" s="111"/>
      <c r="MF33" s="111"/>
      <c r="MG33" s="111"/>
      <c r="MH33" s="111"/>
      <c r="MI33" s="111"/>
      <c r="MJ33" s="111"/>
      <c r="MK33" s="111"/>
      <c r="ML33" s="111"/>
      <c r="MM33" s="111"/>
      <c r="MN33" s="111"/>
      <c r="MO33" s="111"/>
      <c r="MP33" s="111"/>
      <c r="MQ33" s="111"/>
      <c r="MR33" s="111"/>
      <c r="MS33" s="111"/>
      <c r="MT33" s="111"/>
      <c r="MU33" s="111"/>
      <c r="MV33" s="111"/>
      <c r="MW33" s="111"/>
      <c r="MX33" s="111"/>
      <c r="MY33" s="111"/>
      <c r="MZ33" s="111"/>
      <c r="NA33" s="111"/>
      <c r="NB33" s="111"/>
      <c r="NC33" s="111"/>
      <c r="ND33" s="111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1"/>
      <c r="NS33" s="111"/>
      <c r="NT33" s="111"/>
      <c r="NU33" s="111"/>
      <c r="NV33" s="111"/>
      <c r="NW33" s="111"/>
      <c r="NX33" s="111"/>
      <c r="NY33" s="111"/>
      <c r="NZ33" s="111"/>
      <c r="OA33" s="111"/>
      <c r="OB33" s="111"/>
      <c r="OC33" s="111"/>
      <c r="OD33" s="111"/>
      <c r="OE33" s="111"/>
      <c r="OF33" s="111"/>
      <c r="OG33" s="111"/>
      <c r="OH33" s="111"/>
      <c r="OI33" s="111"/>
      <c r="OJ33" s="111"/>
      <c r="OK33" s="111"/>
      <c r="OL33" s="111"/>
      <c r="OM33" s="111"/>
      <c r="ON33" s="111"/>
      <c r="OO33" s="111"/>
      <c r="OP33" s="111"/>
      <c r="OQ33" s="111"/>
      <c r="OR33" s="111"/>
      <c r="OS33" s="111"/>
      <c r="OT33" s="111"/>
      <c r="OU33" s="111"/>
      <c r="OV33" s="111"/>
      <c r="OW33" s="111"/>
      <c r="OX33" s="111"/>
      <c r="OY33" s="111"/>
      <c r="OZ33" s="111"/>
      <c r="PA33" s="111"/>
      <c r="PB33" s="111"/>
      <c r="PC33" s="111"/>
      <c r="PD33" s="111"/>
      <c r="PE33" s="111"/>
      <c r="PF33" s="111"/>
      <c r="PG33" s="111"/>
      <c r="PH33" s="111"/>
      <c r="PI33" s="111"/>
      <c r="PJ33" s="111"/>
      <c r="PK33" s="111"/>
      <c r="PL33" s="111"/>
      <c r="PM33" s="111"/>
      <c r="PN33" s="111"/>
      <c r="PO33" s="111"/>
      <c r="PP33" s="111"/>
      <c r="PQ33" s="111"/>
      <c r="PR33" s="111"/>
      <c r="PS33" s="111"/>
      <c r="PT33" s="111"/>
      <c r="PU33" s="111"/>
      <c r="PV33" s="111"/>
      <c r="PW33" s="111"/>
      <c r="PX33" s="111"/>
      <c r="PY33" s="111"/>
      <c r="PZ33" s="111"/>
      <c r="QA33" s="111"/>
      <c r="QB33" s="111"/>
      <c r="QC33" s="111"/>
      <c r="QD33" s="111"/>
      <c r="QE33" s="111"/>
      <c r="QF33" s="111"/>
      <c r="QG33" s="111"/>
      <c r="QH33" s="111"/>
      <c r="QI33" s="111"/>
      <c r="QJ33" s="111"/>
      <c r="QK33" s="111"/>
      <c r="QL33" s="111"/>
      <c r="QM33" s="111"/>
      <c r="QN33" s="111"/>
      <c r="QO33" s="111"/>
      <c r="QP33" s="111"/>
      <c r="QQ33" s="111"/>
      <c r="QR33" s="111"/>
      <c r="QS33" s="111"/>
      <c r="QT33" s="111"/>
      <c r="QU33" s="111"/>
      <c r="QV33" s="111"/>
      <c r="QW33" s="111"/>
      <c r="QX33" s="111"/>
      <c r="QY33" s="111"/>
      <c r="QZ33" s="111"/>
      <c r="RA33" s="111"/>
      <c r="RB33" s="111"/>
      <c r="RC33" s="111"/>
      <c r="RD33" s="111"/>
      <c r="RE33" s="111"/>
      <c r="RF33" s="111"/>
      <c r="RG33" s="111"/>
      <c r="RH33" s="111"/>
      <c r="RI33" s="111"/>
      <c r="RJ33" s="111"/>
      <c r="RK33" s="111"/>
      <c r="RL33" s="111"/>
      <c r="RM33" s="111"/>
      <c r="RN33" s="111"/>
      <c r="RO33" s="111"/>
      <c r="RP33" s="111"/>
      <c r="RQ33" s="111"/>
      <c r="RR33" s="111"/>
      <c r="RS33" s="111"/>
      <c r="RT33" s="111"/>
      <c r="RU33" s="111"/>
      <c r="RV33" s="111"/>
      <c r="RW33" s="111"/>
      <c r="RX33" s="111"/>
      <c r="RY33" s="111"/>
      <c r="RZ33" s="111"/>
      <c r="SA33" s="111"/>
      <c r="SB33" s="111"/>
      <c r="SC33" s="111"/>
      <c r="SD33" s="111"/>
      <c r="SE33" s="111"/>
      <c r="SF33" s="111"/>
      <c r="SG33" s="111"/>
      <c r="SH33" s="111"/>
      <c r="SI33" s="111"/>
      <c r="SJ33" s="111"/>
      <c r="SK33" s="111"/>
      <c r="SL33" s="111"/>
      <c r="SM33" s="111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1"/>
      <c r="TB33" s="111"/>
      <c r="TC33" s="111"/>
      <c r="TD33" s="111"/>
      <c r="TE33" s="111"/>
      <c r="TF33" s="111"/>
      <c r="TG33" s="111"/>
      <c r="TH33" s="111"/>
      <c r="TI33" s="111"/>
      <c r="TJ33" s="111"/>
      <c r="TK33" s="111"/>
      <c r="TL33" s="111"/>
      <c r="TM33" s="111"/>
      <c r="TN33" s="111"/>
      <c r="TO33" s="111"/>
      <c r="TP33" s="111"/>
      <c r="TQ33" s="111"/>
      <c r="TR33" s="111"/>
      <c r="TS33" s="111"/>
      <c r="TT33" s="111"/>
      <c r="TU33" s="111"/>
      <c r="TV33" s="111"/>
      <c r="TW33" s="111"/>
      <c r="TX33" s="111"/>
      <c r="TY33" s="111"/>
      <c r="TZ33" s="111"/>
      <c r="UA33" s="111"/>
      <c r="UB33" s="111"/>
      <c r="UC33" s="111"/>
      <c r="UD33" s="111"/>
      <c r="UE33" s="111"/>
      <c r="UF33" s="111"/>
      <c r="UG33" s="111"/>
      <c r="UH33" s="111"/>
      <c r="UI33" s="111"/>
      <c r="UJ33" s="111"/>
      <c r="UK33" s="111"/>
      <c r="UL33" s="111"/>
      <c r="UM33" s="111"/>
      <c r="UN33" s="111"/>
      <c r="UO33" s="111"/>
      <c r="UP33" s="111"/>
      <c r="UQ33" s="111"/>
      <c r="UR33" s="111"/>
      <c r="US33" s="111"/>
      <c r="UT33" s="111"/>
      <c r="UU33" s="111"/>
      <c r="UV33" s="111"/>
      <c r="UW33" s="111"/>
      <c r="UX33" s="111"/>
      <c r="UY33" s="111"/>
      <c r="UZ33" s="111"/>
      <c r="VA33" s="111"/>
      <c r="VB33" s="111"/>
      <c r="VC33" s="111"/>
      <c r="VD33" s="111"/>
      <c r="VE33" s="111"/>
      <c r="VF33" s="111"/>
      <c r="VG33" s="111"/>
      <c r="VH33" s="111"/>
      <c r="VI33" s="111"/>
      <c r="VJ33" s="111"/>
      <c r="VK33" s="111"/>
      <c r="VL33" s="111"/>
      <c r="VM33" s="111"/>
      <c r="VN33" s="111"/>
      <c r="VO33" s="111"/>
      <c r="VP33" s="111"/>
      <c r="VQ33" s="111"/>
      <c r="VR33" s="111"/>
      <c r="VS33" s="111"/>
      <c r="VT33" s="111"/>
      <c r="VU33" s="111"/>
      <c r="VV33" s="111"/>
      <c r="VW33" s="111"/>
      <c r="VX33" s="111"/>
      <c r="VY33" s="111"/>
      <c r="VZ33" s="111"/>
      <c r="WA33" s="111"/>
      <c r="WB33" s="111"/>
      <c r="WC33" s="111"/>
      <c r="WD33" s="111"/>
      <c r="WE33" s="111"/>
      <c r="WF33" s="111"/>
      <c r="WG33" s="111"/>
      <c r="WH33" s="111"/>
      <c r="WI33" s="111"/>
      <c r="WJ33" s="111"/>
      <c r="WK33" s="111"/>
      <c r="WL33" s="111"/>
      <c r="WM33" s="111"/>
      <c r="WN33" s="111"/>
      <c r="WO33" s="111"/>
      <c r="WP33" s="111"/>
      <c r="WQ33" s="111"/>
      <c r="WR33" s="111"/>
      <c r="WS33" s="111"/>
      <c r="WT33" s="111"/>
      <c r="WU33" s="111"/>
      <c r="WV33" s="111"/>
      <c r="WW33" s="111"/>
      <c r="WX33" s="111"/>
      <c r="WY33" s="111"/>
      <c r="WZ33" s="111"/>
      <c r="XA33" s="111"/>
      <c r="XB33" s="111"/>
      <c r="XC33" s="111"/>
      <c r="XD33" s="111"/>
      <c r="XE33" s="111"/>
      <c r="XF33" s="111"/>
      <c r="XG33" s="111"/>
      <c r="XH33" s="111"/>
      <c r="XI33" s="111"/>
      <c r="XJ33" s="111"/>
      <c r="XK33" s="111"/>
      <c r="XL33" s="111"/>
      <c r="XM33" s="111"/>
      <c r="XN33" s="111"/>
      <c r="XO33" s="111"/>
      <c r="XP33" s="111"/>
      <c r="XQ33" s="111"/>
      <c r="XR33" s="111"/>
      <c r="XS33" s="111"/>
      <c r="XT33" s="111"/>
      <c r="XU33" s="111"/>
      <c r="XV33" s="111"/>
      <c r="XW33" s="111"/>
      <c r="XX33" s="111"/>
      <c r="XY33" s="111"/>
      <c r="XZ33" s="111"/>
      <c r="YA33" s="111"/>
      <c r="YB33" s="111"/>
      <c r="YC33" s="111"/>
      <c r="YD33" s="111"/>
      <c r="YE33" s="111"/>
      <c r="YF33" s="111"/>
      <c r="YG33" s="111"/>
      <c r="YH33" s="111"/>
      <c r="YI33" s="111"/>
      <c r="YJ33" s="111"/>
      <c r="YK33" s="111"/>
      <c r="YL33" s="111"/>
      <c r="YM33" s="111"/>
      <c r="YN33" s="111"/>
      <c r="YO33" s="111"/>
      <c r="YP33" s="111"/>
      <c r="YQ33" s="111"/>
      <c r="YR33" s="111"/>
      <c r="YS33" s="111"/>
      <c r="YT33" s="111"/>
      <c r="YU33" s="111"/>
      <c r="YV33" s="111"/>
      <c r="YW33" s="111"/>
      <c r="YX33" s="111"/>
      <c r="YY33" s="111"/>
      <c r="YZ33" s="111"/>
      <c r="ZA33" s="111"/>
      <c r="ZB33" s="111"/>
      <c r="ZC33" s="111"/>
      <c r="ZD33" s="111"/>
      <c r="ZE33" s="111"/>
      <c r="ZF33" s="111"/>
      <c r="ZG33" s="111"/>
      <c r="ZH33" s="111"/>
      <c r="ZI33" s="111"/>
      <c r="ZJ33" s="111"/>
      <c r="ZK33" s="111"/>
      <c r="ZL33" s="111"/>
      <c r="ZM33" s="111"/>
      <c r="ZN33" s="111"/>
      <c r="ZO33" s="111"/>
      <c r="ZP33" s="111"/>
      <c r="ZQ33" s="111"/>
      <c r="ZR33" s="111"/>
      <c r="ZS33" s="111"/>
      <c r="ZT33" s="111"/>
      <c r="ZU33" s="111"/>
      <c r="ZV33" s="111"/>
      <c r="ZW33" s="111"/>
      <c r="ZX33" s="111"/>
      <c r="ZY33" s="111"/>
      <c r="ZZ33" s="111"/>
      <c r="AAA33" s="111"/>
      <c r="AAB33" s="111"/>
      <c r="AAC33" s="111"/>
      <c r="AAD33" s="111"/>
      <c r="AAE33" s="111"/>
      <c r="AAF33" s="111"/>
      <c r="AAG33" s="111"/>
      <c r="AAH33" s="111"/>
      <c r="AAI33" s="111"/>
      <c r="AAJ33" s="111"/>
      <c r="AAK33" s="111"/>
      <c r="AAL33" s="111"/>
      <c r="AAM33" s="111"/>
      <c r="AAN33" s="111"/>
      <c r="AAO33" s="111"/>
      <c r="AAP33" s="111"/>
      <c r="AAQ33" s="111"/>
      <c r="AAR33" s="111"/>
      <c r="AAS33" s="111"/>
      <c r="AAT33" s="111"/>
      <c r="AAU33" s="111"/>
      <c r="AAV33" s="111"/>
      <c r="AAW33" s="111"/>
      <c r="AAX33" s="111"/>
      <c r="AAY33" s="111"/>
      <c r="AAZ33" s="111"/>
      <c r="ABA33" s="111"/>
      <c r="ABB33" s="111"/>
      <c r="ABC33" s="111"/>
      <c r="ABD33" s="111"/>
      <c r="ABE33" s="111"/>
      <c r="ABF33" s="111"/>
      <c r="ABG33" s="111"/>
      <c r="ABH33" s="111"/>
      <c r="ABI33" s="111"/>
      <c r="ABJ33" s="111"/>
      <c r="ABK33" s="111"/>
      <c r="ABL33" s="111"/>
      <c r="ABM33" s="111"/>
      <c r="ABN33" s="111"/>
      <c r="ABO33" s="111"/>
      <c r="ABP33" s="111"/>
      <c r="ABQ33" s="111"/>
      <c r="ABR33" s="111"/>
      <c r="ABS33" s="111"/>
      <c r="ABT33" s="111"/>
      <c r="ABU33" s="111"/>
      <c r="ABV33" s="111"/>
      <c r="ABW33" s="111"/>
      <c r="ABX33" s="111"/>
      <c r="ABY33" s="111"/>
      <c r="ABZ33" s="111"/>
      <c r="ACA33" s="111"/>
      <c r="ACB33" s="111"/>
      <c r="ACC33" s="111"/>
      <c r="ACD33" s="111"/>
      <c r="ACE33" s="111"/>
      <c r="ACF33" s="111"/>
      <c r="ACG33" s="111"/>
      <c r="ACH33" s="111"/>
      <c r="ACI33" s="111"/>
      <c r="ACJ33" s="111"/>
      <c r="ACK33" s="111"/>
      <c r="ACL33" s="111"/>
      <c r="ACM33" s="111"/>
      <c r="ACN33" s="111"/>
      <c r="ACO33" s="111"/>
      <c r="ACP33" s="111"/>
      <c r="ACQ33" s="111"/>
      <c r="ACR33" s="111"/>
      <c r="ACS33" s="111"/>
      <c r="ACT33" s="111"/>
      <c r="ACU33" s="111"/>
      <c r="ACV33" s="111"/>
      <c r="ACW33" s="111"/>
      <c r="ACX33" s="111"/>
      <c r="ACY33" s="111"/>
      <c r="ACZ33" s="111"/>
      <c r="ADA33" s="111"/>
      <c r="ADB33" s="111"/>
      <c r="ADC33" s="111"/>
      <c r="ADD33" s="111"/>
      <c r="ADE33" s="111"/>
      <c r="ADF33" s="111"/>
      <c r="ADG33" s="111"/>
      <c r="ADH33" s="111"/>
      <c r="ADI33" s="111"/>
      <c r="ADJ33" s="111"/>
      <c r="ADK33" s="111"/>
      <c r="ADL33" s="111"/>
      <c r="ADM33" s="111"/>
      <c r="ADN33" s="111"/>
      <c r="ADO33" s="111"/>
      <c r="ADP33" s="111"/>
      <c r="ADQ33" s="111"/>
      <c r="ADR33" s="111"/>
      <c r="ADS33" s="111"/>
      <c r="ADT33" s="111"/>
      <c r="ADU33" s="111"/>
      <c r="ADV33" s="111"/>
      <c r="ADW33" s="111"/>
      <c r="ADX33" s="111"/>
      <c r="ADY33" s="111"/>
      <c r="ADZ33" s="111"/>
      <c r="AEA33" s="111"/>
      <c r="AEB33" s="111"/>
      <c r="AEC33" s="111"/>
      <c r="AED33" s="111"/>
      <c r="AEE33" s="111"/>
      <c r="AEF33" s="111"/>
      <c r="AEG33" s="111"/>
      <c r="AEH33" s="111"/>
      <c r="AEI33" s="111"/>
      <c r="AEJ33" s="111"/>
      <c r="AEK33" s="111"/>
      <c r="AEL33" s="111"/>
      <c r="AEM33" s="111"/>
      <c r="AEN33" s="111"/>
      <c r="AEO33" s="111"/>
      <c r="AEP33" s="111"/>
      <c r="AEQ33" s="111"/>
      <c r="AER33" s="111"/>
      <c r="AES33" s="111"/>
      <c r="AET33" s="111"/>
      <c r="AEU33" s="111"/>
      <c r="AEV33" s="111"/>
      <c r="AEW33" s="111"/>
      <c r="AEX33" s="111"/>
      <c r="AEY33" s="111"/>
      <c r="AEZ33" s="111"/>
      <c r="AFA33" s="111"/>
      <c r="AFB33" s="111"/>
      <c r="AFC33" s="111"/>
      <c r="AFD33" s="111"/>
      <c r="AFE33" s="111"/>
      <c r="AFF33" s="111"/>
      <c r="AFG33" s="111"/>
      <c r="AFH33" s="111"/>
      <c r="AFI33" s="111"/>
      <c r="AFJ33" s="111"/>
      <c r="AFK33" s="111"/>
      <c r="AFL33" s="111"/>
      <c r="AFM33" s="111"/>
      <c r="AFN33" s="111"/>
      <c r="AFO33" s="111"/>
      <c r="AFP33" s="111"/>
      <c r="AFQ33" s="111"/>
      <c r="AFR33" s="111"/>
      <c r="AFS33" s="111"/>
      <c r="AFT33" s="111"/>
      <c r="AFU33" s="111"/>
      <c r="AFV33" s="111"/>
      <c r="AFW33" s="111"/>
      <c r="AFX33" s="111"/>
      <c r="AFY33" s="111"/>
      <c r="AFZ33" s="111"/>
      <c r="AGA33" s="111"/>
      <c r="AGB33" s="111"/>
      <c r="AGC33" s="111"/>
      <c r="AGD33" s="111"/>
      <c r="AGE33" s="111"/>
      <c r="AGF33" s="111"/>
      <c r="AGG33" s="111"/>
      <c r="AGH33" s="111"/>
      <c r="AGI33" s="111"/>
      <c r="AGJ33" s="111"/>
      <c r="AGK33" s="111"/>
      <c r="AGL33" s="111"/>
      <c r="AGM33" s="111"/>
      <c r="AGN33" s="111"/>
      <c r="AGO33" s="111"/>
      <c r="AGP33" s="111"/>
      <c r="AGQ33" s="111"/>
      <c r="AGR33" s="111"/>
      <c r="AGS33" s="111"/>
      <c r="AGT33" s="111"/>
      <c r="AGU33" s="111"/>
      <c r="AGV33" s="111"/>
      <c r="AGW33" s="111"/>
      <c r="AGX33" s="111"/>
      <c r="AGY33" s="111"/>
      <c r="AGZ33" s="111"/>
      <c r="AHA33" s="111"/>
      <c r="AHB33" s="111"/>
      <c r="AHC33" s="111"/>
      <c r="AHD33" s="111"/>
      <c r="AHE33" s="111"/>
      <c r="AHF33" s="111"/>
      <c r="AHG33" s="111"/>
      <c r="AHH33" s="111"/>
      <c r="AHI33" s="111"/>
      <c r="AHJ33" s="111"/>
      <c r="AHK33" s="111"/>
      <c r="AHL33" s="111"/>
      <c r="AHM33" s="111"/>
      <c r="AHN33" s="111"/>
      <c r="AHO33" s="111"/>
      <c r="AHP33" s="111"/>
      <c r="AHQ33" s="111"/>
      <c r="AHR33" s="111"/>
      <c r="AHS33" s="111"/>
      <c r="AHT33" s="111"/>
      <c r="AHU33" s="111"/>
      <c r="AHV33" s="111"/>
      <c r="AHW33" s="111"/>
      <c r="AHX33" s="111"/>
      <c r="AHY33" s="111"/>
      <c r="AHZ33" s="111"/>
      <c r="AIA33" s="111"/>
      <c r="AIB33" s="111"/>
      <c r="AIC33" s="111"/>
      <c r="AID33" s="111"/>
      <c r="AIE33" s="111"/>
      <c r="AIF33" s="111"/>
      <c r="AIG33" s="111"/>
      <c r="AIH33" s="111"/>
      <c r="AII33" s="111"/>
      <c r="AIJ33" s="111"/>
      <c r="AIK33" s="111"/>
      <c r="AIL33" s="111"/>
      <c r="AIM33" s="111"/>
      <c r="AIN33" s="111"/>
      <c r="AIO33" s="111"/>
      <c r="AIP33" s="111"/>
      <c r="AIQ33" s="111"/>
      <c r="AIR33" s="111"/>
      <c r="AIS33" s="111"/>
      <c r="AIT33" s="111"/>
      <c r="AIU33" s="111"/>
      <c r="AIV33" s="111"/>
      <c r="AIW33" s="111"/>
      <c r="AIX33" s="111"/>
      <c r="AIY33" s="111"/>
      <c r="AIZ33" s="111"/>
      <c r="AJA33" s="111"/>
      <c r="AJB33" s="111"/>
      <c r="AJC33" s="111"/>
      <c r="AJD33" s="111"/>
      <c r="AJE33" s="111"/>
      <c r="AJF33" s="111"/>
      <c r="AJG33" s="111"/>
      <c r="AJH33" s="111"/>
      <c r="AJI33" s="111"/>
      <c r="AJJ33" s="111"/>
      <c r="AJK33" s="111"/>
      <c r="AJL33" s="111"/>
      <c r="AJM33" s="111"/>
      <c r="AJN33" s="111"/>
      <c r="AJO33" s="111"/>
      <c r="AJP33" s="111"/>
      <c r="AJQ33" s="111"/>
      <c r="AJR33" s="111"/>
      <c r="AJS33" s="111"/>
      <c r="AJT33" s="111"/>
      <c r="AJU33" s="111"/>
      <c r="AJV33" s="111"/>
      <c r="AJW33" s="111"/>
      <c r="AJX33" s="111"/>
      <c r="AJY33" s="111"/>
      <c r="AJZ33" s="111"/>
      <c r="AKA33" s="111"/>
      <c r="AKB33" s="111"/>
      <c r="AKC33" s="111"/>
      <c r="AKD33" s="111"/>
      <c r="AKE33" s="111"/>
      <c r="AKF33" s="111"/>
      <c r="AKG33" s="111"/>
      <c r="AKH33" s="111"/>
      <c r="AKI33" s="111"/>
      <c r="AKJ33" s="111"/>
      <c r="AKK33" s="111"/>
      <c r="AKL33" s="111"/>
      <c r="AKM33" s="111"/>
      <c r="AKN33" s="111"/>
      <c r="AKO33" s="111"/>
      <c r="AKP33" s="111"/>
      <c r="AKQ33" s="111"/>
      <c r="AKR33" s="111"/>
      <c r="AKS33" s="111"/>
      <c r="AKT33" s="111"/>
      <c r="AKU33" s="111"/>
      <c r="AKV33" s="111"/>
      <c r="AKW33" s="111"/>
      <c r="AKX33" s="111"/>
      <c r="AKY33" s="111"/>
      <c r="AKZ33" s="111"/>
      <c r="ALA33" s="111"/>
      <c r="ALB33" s="111"/>
      <c r="ALC33" s="111"/>
      <c r="ALD33" s="111"/>
      <c r="ALE33" s="111"/>
      <c r="ALF33" s="111"/>
      <c r="ALG33" s="111"/>
      <c r="ALH33" s="111"/>
      <c r="ALI33" s="111"/>
      <c r="ALJ33" s="111"/>
      <c r="ALK33" s="111"/>
      <c r="ALL33" s="111"/>
      <c r="ALM33" s="111"/>
      <c r="ALN33" s="111"/>
      <c r="ALO33" s="111"/>
      <c r="ALP33" s="111"/>
    </row>
    <row r="34" spans="1:1004" ht="42">
      <c r="A34" s="97" t="s">
        <v>125</v>
      </c>
      <c r="B34" s="114" t="s">
        <v>126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98"/>
      <c r="O34" s="98"/>
      <c r="P34" s="98"/>
      <c r="Q34" s="98"/>
      <c r="R34" s="98"/>
      <c r="S34" s="96" t="s">
        <v>35</v>
      </c>
      <c r="T34" s="96" t="s">
        <v>34</v>
      </c>
      <c r="U34" s="96" t="s">
        <v>34</v>
      </c>
      <c r="V34" s="93">
        <v>2</v>
      </c>
      <c r="W34" s="93">
        <v>2</v>
      </c>
      <c r="X34" s="93">
        <v>2</v>
      </c>
      <c r="Y34" s="93">
        <v>2</v>
      </c>
      <c r="Z34" s="93">
        <v>2</v>
      </c>
      <c r="AA34" s="96">
        <v>2</v>
      </c>
      <c r="AB34" s="96">
        <v>2</v>
      </c>
      <c r="AC34" s="96">
        <v>2</v>
      </c>
      <c r="AD34" s="96">
        <v>2</v>
      </c>
      <c r="AE34" s="96">
        <v>2</v>
      </c>
      <c r="AF34" s="96">
        <v>2</v>
      </c>
      <c r="AG34" s="96">
        <v>2</v>
      </c>
      <c r="AH34" s="96">
        <v>2</v>
      </c>
      <c r="AI34" s="96">
        <v>2</v>
      </c>
      <c r="AJ34" s="96">
        <v>4</v>
      </c>
      <c r="AK34" s="121">
        <v>4</v>
      </c>
      <c r="AL34" s="96"/>
      <c r="AM34" s="96"/>
      <c r="AN34" s="96" t="s">
        <v>35</v>
      </c>
      <c r="AO34" s="96"/>
      <c r="AP34" s="96"/>
      <c r="AQ34" s="96"/>
      <c r="AR34" s="96"/>
      <c r="AS34" s="96" t="s">
        <v>37</v>
      </c>
      <c r="AT34" s="96" t="s">
        <v>37</v>
      </c>
      <c r="AU34" s="98">
        <f t="shared" ref="AU34:AU40" si="5">AV34+AW34</f>
        <v>36</v>
      </c>
      <c r="AV34" s="98">
        <f t="shared" ref="AV34:AV40" si="6">SUM(C34:S34)</f>
        <v>0</v>
      </c>
      <c r="AW34" s="98">
        <f t="shared" ref="AW34:AW40" si="7">SUM(V34:AR34)</f>
        <v>36</v>
      </c>
    </row>
    <row r="35" spans="1:1004">
      <c r="A35" s="97" t="s">
        <v>167</v>
      </c>
      <c r="B35" s="114" t="s">
        <v>28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98"/>
      <c r="O35" s="98"/>
      <c r="P35" s="98"/>
      <c r="Q35" s="98"/>
      <c r="R35" s="98"/>
      <c r="S35" s="96" t="s">
        <v>35</v>
      </c>
      <c r="T35" s="96" t="s">
        <v>34</v>
      </c>
      <c r="U35" s="96" t="s">
        <v>34</v>
      </c>
      <c r="V35" s="93"/>
      <c r="W35" s="93"/>
      <c r="X35" s="93"/>
      <c r="Y35" s="93"/>
      <c r="Z35" s="93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116"/>
      <c r="AL35" s="96"/>
      <c r="AM35" s="96">
        <v>18</v>
      </c>
      <c r="AN35" s="96" t="s">
        <v>35</v>
      </c>
      <c r="AO35" s="96"/>
      <c r="AP35" s="96"/>
      <c r="AQ35" s="96"/>
      <c r="AR35" s="96"/>
      <c r="AS35" s="96" t="s">
        <v>37</v>
      </c>
      <c r="AT35" s="96" t="s">
        <v>37</v>
      </c>
      <c r="AU35" s="98">
        <f t="shared" si="5"/>
        <v>18</v>
      </c>
      <c r="AV35" s="98">
        <f t="shared" si="6"/>
        <v>0</v>
      </c>
      <c r="AW35" s="98">
        <f t="shared" si="7"/>
        <v>18</v>
      </c>
    </row>
    <row r="36" spans="1:1004" ht="21">
      <c r="A36" s="97" t="s">
        <v>168</v>
      </c>
      <c r="B36" s="114" t="s">
        <v>171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98"/>
      <c r="O36" s="98"/>
      <c r="P36" s="98"/>
      <c r="Q36" s="98"/>
      <c r="R36" s="98"/>
      <c r="S36" s="96" t="s">
        <v>35</v>
      </c>
      <c r="T36" s="96" t="s">
        <v>34</v>
      </c>
      <c r="U36" s="96" t="s">
        <v>34</v>
      </c>
      <c r="V36" s="93"/>
      <c r="W36" s="93"/>
      <c r="X36" s="93"/>
      <c r="Y36" s="93"/>
      <c r="Z36" s="93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116"/>
      <c r="AL36" s="96"/>
      <c r="AM36" s="96">
        <v>18</v>
      </c>
      <c r="AN36" s="96" t="s">
        <v>35</v>
      </c>
      <c r="AO36" s="96"/>
      <c r="AP36" s="96"/>
      <c r="AQ36" s="96"/>
      <c r="AR36" s="96"/>
      <c r="AS36" s="96" t="s">
        <v>37</v>
      </c>
      <c r="AT36" s="96" t="s">
        <v>37</v>
      </c>
      <c r="AU36" s="98">
        <f t="shared" si="5"/>
        <v>18</v>
      </c>
      <c r="AV36" s="98">
        <f t="shared" si="6"/>
        <v>0</v>
      </c>
      <c r="AW36" s="98">
        <f t="shared" si="7"/>
        <v>18</v>
      </c>
    </row>
    <row r="37" spans="1:1004" ht="21">
      <c r="A37" s="97" t="s">
        <v>170</v>
      </c>
      <c r="B37" s="114" t="s">
        <v>171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98"/>
      <c r="O37" s="98"/>
      <c r="P37" s="98"/>
      <c r="Q37" s="98"/>
      <c r="R37" s="98"/>
      <c r="S37" s="96" t="s">
        <v>35</v>
      </c>
      <c r="T37" s="96" t="s">
        <v>34</v>
      </c>
      <c r="U37" s="96" t="s">
        <v>34</v>
      </c>
      <c r="V37" s="93"/>
      <c r="W37" s="93"/>
      <c r="X37" s="93"/>
      <c r="Y37" s="93"/>
      <c r="Z37" s="93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116"/>
      <c r="AL37" s="96"/>
      <c r="AM37" s="96"/>
      <c r="AN37" s="96" t="s">
        <v>35</v>
      </c>
      <c r="AO37" s="96"/>
      <c r="AP37" s="96"/>
      <c r="AQ37" s="96"/>
      <c r="AR37" s="96"/>
      <c r="AS37" s="96" t="s">
        <v>37</v>
      </c>
      <c r="AT37" s="96" t="s">
        <v>37</v>
      </c>
      <c r="AU37" s="98">
        <f t="shared" si="5"/>
        <v>0</v>
      </c>
      <c r="AV37" s="98">
        <f t="shared" si="6"/>
        <v>0</v>
      </c>
      <c r="AW37" s="98">
        <f t="shared" si="7"/>
        <v>0</v>
      </c>
    </row>
    <row r="38" spans="1:1004">
      <c r="A38" s="106" t="s">
        <v>198</v>
      </c>
      <c r="B38" s="117" t="s">
        <v>237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98"/>
      <c r="O38" s="98"/>
      <c r="P38" s="98"/>
      <c r="Q38" s="98"/>
      <c r="R38" s="98"/>
      <c r="S38" s="96" t="s">
        <v>35</v>
      </c>
      <c r="T38" s="96" t="s">
        <v>34</v>
      </c>
      <c r="U38" s="96" t="s">
        <v>34</v>
      </c>
      <c r="V38" s="93"/>
      <c r="W38" s="93"/>
      <c r="X38" s="93"/>
      <c r="Y38" s="93"/>
      <c r="Z38" s="93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116"/>
      <c r="AL38" s="96"/>
      <c r="AM38" s="96"/>
      <c r="AN38" s="96" t="s">
        <v>35</v>
      </c>
      <c r="AO38" s="96"/>
      <c r="AP38" s="96"/>
      <c r="AQ38" s="96"/>
      <c r="AR38" s="96"/>
      <c r="AS38" s="96" t="s">
        <v>37</v>
      </c>
      <c r="AT38" s="96" t="s">
        <v>37</v>
      </c>
      <c r="AU38" s="98">
        <f t="shared" si="5"/>
        <v>0</v>
      </c>
      <c r="AV38" s="98">
        <f t="shared" si="6"/>
        <v>0</v>
      </c>
      <c r="AW38" s="98">
        <f t="shared" si="7"/>
        <v>0</v>
      </c>
    </row>
    <row r="39" spans="1:1004">
      <c r="A39" s="97" t="s">
        <v>200</v>
      </c>
      <c r="B39" s="114"/>
      <c r="C39" s="115">
        <v>6</v>
      </c>
      <c r="D39" s="115">
        <v>6</v>
      </c>
      <c r="E39" s="115">
        <v>6</v>
      </c>
      <c r="F39" s="115">
        <v>6</v>
      </c>
      <c r="G39" s="115">
        <v>6</v>
      </c>
      <c r="H39" s="115">
        <v>6</v>
      </c>
      <c r="I39" s="115">
        <v>8</v>
      </c>
      <c r="J39" s="115">
        <v>6</v>
      </c>
      <c r="K39" s="115">
        <v>8</v>
      </c>
      <c r="L39" s="115">
        <v>6</v>
      </c>
      <c r="M39" s="115">
        <v>8</v>
      </c>
      <c r="N39" s="98"/>
      <c r="O39" s="98"/>
      <c r="P39" s="98"/>
      <c r="Q39" s="98"/>
      <c r="R39" s="98"/>
      <c r="S39" s="96" t="s">
        <v>35</v>
      </c>
      <c r="T39" s="96" t="s">
        <v>34</v>
      </c>
      <c r="U39" s="96" t="s">
        <v>34</v>
      </c>
      <c r="V39" s="93">
        <v>4</v>
      </c>
      <c r="W39" s="93">
        <v>4</v>
      </c>
      <c r="X39" s="93">
        <v>4</v>
      </c>
      <c r="Y39" s="93">
        <v>4</v>
      </c>
      <c r="Z39" s="93">
        <v>4</v>
      </c>
      <c r="AA39" s="96">
        <v>4</v>
      </c>
      <c r="AB39" s="96">
        <v>4</v>
      </c>
      <c r="AC39" s="96">
        <v>4</v>
      </c>
      <c r="AD39" s="96">
        <v>4</v>
      </c>
      <c r="AE39" s="96">
        <v>6</v>
      </c>
      <c r="AF39" s="96">
        <v>4</v>
      </c>
      <c r="AG39" s="96">
        <v>6</v>
      </c>
      <c r="AH39" s="96">
        <v>4</v>
      </c>
      <c r="AI39" s="96">
        <v>6</v>
      </c>
      <c r="AJ39" s="96">
        <v>4</v>
      </c>
      <c r="AK39" s="121">
        <v>6</v>
      </c>
      <c r="AL39" s="96"/>
      <c r="AM39" s="96"/>
      <c r="AN39" s="96" t="s">
        <v>35</v>
      </c>
      <c r="AO39" s="96"/>
      <c r="AP39" s="96"/>
      <c r="AQ39" s="96"/>
      <c r="AR39" s="96"/>
      <c r="AS39" s="96" t="s">
        <v>37</v>
      </c>
      <c r="AT39" s="96" t="s">
        <v>37</v>
      </c>
      <c r="AU39" s="98">
        <f t="shared" si="5"/>
        <v>144</v>
      </c>
      <c r="AV39" s="98">
        <f t="shared" si="6"/>
        <v>72</v>
      </c>
      <c r="AW39" s="98">
        <f t="shared" si="7"/>
        <v>72</v>
      </c>
    </row>
    <row r="40" spans="1:1004" ht="21">
      <c r="A40" s="97" t="s">
        <v>128</v>
      </c>
      <c r="B40" s="114" t="s">
        <v>129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98"/>
      <c r="O40" s="98"/>
      <c r="P40" s="98"/>
      <c r="Q40" s="98"/>
      <c r="R40" s="98"/>
      <c r="S40" s="96" t="s">
        <v>35</v>
      </c>
      <c r="T40" s="96" t="s">
        <v>34</v>
      </c>
      <c r="U40" s="96" t="s">
        <v>34</v>
      </c>
      <c r="V40" s="93"/>
      <c r="W40" s="93"/>
      <c r="X40" s="93"/>
      <c r="Y40" s="93"/>
      <c r="Z40" s="93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116"/>
      <c r="AL40" s="96"/>
      <c r="AM40" s="96"/>
      <c r="AN40" s="96" t="s">
        <v>35</v>
      </c>
      <c r="AO40" s="96">
        <v>36</v>
      </c>
      <c r="AP40" s="96">
        <v>36</v>
      </c>
      <c r="AQ40" s="96">
        <v>36</v>
      </c>
      <c r="AR40" s="96">
        <v>36</v>
      </c>
      <c r="AS40" s="96" t="s">
        <v>37</v>
      </c>
      <c r="AT40" s="96" t="s">
        <v>37</v>
      </c>
      <c r="AU40" s="98">
        <f t="shared" si="5"/>
        <v>144</v>
      </c>
      <c r="AV40" s="98">
        <f t="shared" si="6"/>
        <v>0</v>
      </c>
      <c r="AW40" s="98">
        <f t="shared" si="7"/>
        <v>144</v>
      </c>
    </row>
  </sheetData>
  <mergeCells count="25">
    <mergeCell ref="A2:A8"/>
    <mergeCell ref="B2:B8"/>
    <mergeCell ref="C2:F3"/>
    <mergeCell ref="G2:G8"/>
    <mergeCell ref="H2:J3"/>
    <mergeCell ref="AW2:AW8"/>
    <mergeCell ref="C9:AT9"/>
    <mergeCell ref="AB2:AB8"/>
    <mergeCell ref="AC2:AF3"/>
    <mergeCell ref="AG2:AG8"/>
    <mergeCell ref="AH2:AJ3"/>
    <mergeCell ref="AK2:AK8"/>
    <mergeCell ref="AL2:AO3"/>
    <mergeCell ref="L2:O3"/>
    <mergeCell ref="P2:S3"/>
    <mergeCell ref="T2:T8"/>
    <mergeCell ref="U2:W3"/>
    <mergeCell ref="X2:X8"/>
    <mergeCell ref="Y2:AA3"/>
    <mergeCell ref="K2:K8"/>
    <mergeCell ref="C11:AT11"/>
    <mergeCell ref="AP2:AS3"/>
    <mergeCell ref="AT2:AT8"/>
    <mergeCell ref="AU2:AU8"/>
    <mergeCell ref="AV2:AV8"/>
  </mergeCells>
  <pageMargins left="0.31496062992125984" right="0.31496062992125984" top="0.35433070866141736" bottom="0.35433070866141736" header="0" footer="0"/>
  <pageSetup paperSize="9" scale="70" firstPageNumber="0" orientation="landscape" r:id="rId1"/>
  <colBreaks count="1" manualBreakCount="1"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60" workbookViewId="0">
      <selection activeCell="N7" sqref="N7"/>
    </sheetView>
  </sheetViews>
  <sheetFormatPr defaultRowHeight="10.5"/>
  <cols>
    <col min="1" max="1025" width="9.5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1. Титул</vt:lpstr>
      <vt:lpstr>Титул</vt:lpstr>
      <vt:lpstr>План ЭССиС с сокр</vt:lpstr>
      <vt:lpstr>ПЛАН</vt:lpstr>
      <vt:lpstr>1 курс</vt:lpstr>
      <vt:lpstr>2 курс</vt:lpstr>
      <vt:lpstr>3 курс</vt:lpstr>
      <vt:lpstr>Start</vt:lpstr>
      <vt:lpstr>'1 курс'!Область_печати</vt:lpstr>
      <vt:lpstr>'2 курс'!Область_печати</vt:lpstr>
      <vt:lpstr>'3 курс'!Область_печати</vt:lpstr>
      <vt:lpstr>ПЛАН!Область_печати</vt:lpstr>
      <vt:lpstr>'План ЭССиС с сокр'!Область_печати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MetodKab</cp:lastModifiedBy>
  <cp:revision>2</cp:revision>
  <cp:lastPrinted>2023-05-31T13:30:38Z</cp:lastPrinted>
  <dcterms:created xsi:type="dcterms:W3CDTF">2011-05-05T04:03:53Z</dcterms:created>
  <dcterms:modified xsi:type="dcterms:W3CDTF">2023-09-01T09:45:31Z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